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-15" yWindow="0" windowWidth="10320" windowHeight="8085" tabRatio="849"/>
  </bookViews>
  <sheets>
    <sheet name="見出し" sheetId="4" r:id="rId1"/>
    <sheet name="1～4" sheetId="23" r:id="rId2"/>
    <sheet name="5" sheetId="24" r:id="rId3"/>
    <sheet name="6.7" sheetId="25" r:id="rId4"/>
    <sheet name="8.9" sheetId="27" r:id="rId5"/>
    <sheet name="10.11" sheetId="26" r:id="rId6"/>
  </sheets>
  <definedNames>
    <definedName name="_xlnm.Print_Area" localSheetId="1">'1～4'!$A$1:$BN$53</definedName>
    <definedName name="_xlnm.Print_Area" localSheetId="2">'5'!$A$1:$Z$32</definedName>
    <definedName name="_xlnm.Print_Area" localSheetId="0">見出し!$A$1:$N$40</definedName>
  </definedNames>
  <calcPr calcId="152511"/>
</workbook>
</file>

<file path=xl/calcChain.xml><?xml version="1.0" encoding="utf-8"?>
<calcChain xmlns="http://schemas.openxmlformats.org/spreadsheetml/2006/main">
  <c r="U16" i="23" l="1"/>
  <c r="F45" i="27"/>
  <c r="AB46" i="23"/>
  <c r="AB42" i="23"/>
  <c r="F43" i="27"/>
  <c r="F41" i="27"/>
  <c r="F39" i="27"/>
  <c r="F37" i="27"/>
  <c r="I4" i="26"/>
  <c r="F4" i="26"/>
  <c r="AA5" i="25"/>
  <c r="V5" i="25"/>
  <c r="Q5" i="25"/>
  <c r="F21" i="24"/>
  <c r="U21" i="24"/>
  <c r="F20" i="24"/>
  <c r="U20" i="24" s="1"/>
  <c r="F19" i="24"/>
  <c r="U19" i="24"/>
  <c r="F18" i="24"/>
  <c r="U18" i="24" s="1"/>
  <c r="F17" i="24"/>
  <c r="U17" i="24"/>
  <c r="F16" i="24"/>
  <c r="U16" i="24" s="1"/>
  <c r="F15" i="24"/>
  <c r="U15" i="24"/>
  <c r="F14" i="24"/>
  <c r="U14" i="24" s="1"/>
  <c r="F13" i="24"/>
  <c r="U13" i="24"/>
  <c r="F12" i="24"/>
  <c r="U12" i="24" s="1"/>
  <c r="F11" i="24"/>
  <c r="U11" i="24"/>
  <c r="F10" i="24"/>
  <c r="F8" i="24" s="1"/>
  <c r="U8" i="24" s="1"/>
  <c r="P8" i="24"/>
  <c r="K8" i="24"/>
  <c r="W46" i="23"/>
  <c r="O44" i="23"/>
  <c r="W44" i="23" s="1"/>
  <c r="S44" i="23"/>
  <c r="W42" i="23"/>
  <c r="S42" i="23"/>
  <c r="AA32" i="23"/>
  <c r="U32" i="23"/>
  <c r="M32" i="23"/>
  <c r="M26" i="23"/>
  <c r="AA29" i="23"/>
  <c r="U29" i="23"/>
  <c r="M29" i="23"/>
  <c r="BQ26" i="23"/>
  <c r="H26" i="23"/>
  <c r="U26" i="23" s="1"/>
  <c r="AA26" i="23"/>
  <c r="BB14" i="23"/>
  <c r="AX14" i="23"/>
  <c r="AT14" i="23"/>
  <c r="AT12" i="23"/>
  <c r="AP14" i="23"/>
  <c r="AP12" i="23"/>
  <c r="U14" i="23"/>
  <c r="BF14" i="23" s="1"/>
  <c r="U12" i="23"/>
  <c r="Q14" i="23"/>
  <c r="Q12" i="23"/>
  <c r="M14" i="23"/>
  <c r="M12" i="23"/>
  <c r="I14" i="23"/>
  <c r="BB12" i="23"/>
  <c r="AX12" i="23"/>
  <c r="AL12" i="23"/>
  <c r="AH12" i="23"/>
  <c r="AC12" i="23"/>
  <c r="Y12" i="23"/>
  <c r="I12" i="23"/>
  <c r="BF12" i="23" s="1"/>
  <c r="BF9" i="23"/>
  <c r="BB16" i="23" s="1"/>
  <c r="BF16" i="23"/>
  <c r="BF7" i="23"/>
  <c r="N28" i="25"/>
  <c r="T28" i="25"/>
  <c r="H28" i="25"/>
  <c r="H39" i="26"/>
  <c r="I39" i="26"/>
  <c r="I38" i="26"/>
  <c r="H38" i="26"/>
  <c r="BE9" i="27"/>
  <c r="BA9" i="27"/>
  <c r="AW9" i="27"/>
  <c r="AQ9" i="27"/>
  <c r="AI9" i="27"/>
  <c r="AM9" i="27"/>
  <c r="AC9" i="27"/>
  <c r="Y9" i="27"/>
  <c r="T9" i="27"/>
  <c r="P9" i="27"/>
  <c r="K9" i="27"/>
  <c r="I35" i="26"/>
  <c r="I36" i="26"/>
  <c r="I37" i="26"/>
  <c r="F35" i="26"/>
  <c r="F36" i="26"/>
  <c r="H37" i="26"/>
  <c r="AI7" i="27"/>
  <c r="AL16" i="23"/>
  <c r="AB44" i="23"/>
  <c r="AC16" i="23"/>
  <c r="M16" i="23"/>
  <c r="AT16" i="23"/>
  <c r="Y16" i="23"/>
  <c r="AH16" i="23"/>
  <c r="AP16" i="23"/>
  <c r="I16" i="23"/>
  <c r="Q16" i="23"/>
  <c r="AX16" i="23"/>
  <c r="U10" i="24" l="1"/>
</calcChain>
</file>

<file path=xl/comments1.xml><?xml version="1.0" encoding="utf-8"?>
<comments xmlns="http://schemas.openxmlformats.org/spreadsheetml/2006/main">
  <authors>
    <author>別府市</author>
  </authors>
  <commentList>
    <comment ref="A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H27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別府市</author>
  </authors>
  <commentList>
    <comment ref="F4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亀陽泉の有料入浴者数も
含めた合計です。
942,806人</t>
        </r>
      </text>
    </comment>
  </commentList>
</comments>
</file>

<file path=xl/comments3.xml><?xml version="1.0" encoding="utf-8"?>
<comments xmlns="http://schemas.openxmlformats.org/spreadsheetml/2006/main">
  <authors>
    <author>別府市</author>
  </authors>
  <commentList>
    <comment ref="K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「新規掘さく許可件数」+「代替掘さく許可件数」</t>
        </r>
      </text>
    </comment>
  </commentList>
</comments>
</file>

<file path=xl/sharedStrings.xml><?xml version="1.0" encoding="utf-8"?>
<sst xmlns="http://schemas.openxmlformats.org/spreadsheetml/2006/main" count="432" uniqueCount="302">
  <si>
    <t>－</t>
  </si>
  <si>
    <t>１４．</t>
    <phoneticPr fontId="2"/>
  </si>
  <si>
    <t>観光客の宿泊・日帰り状況</t>
    <rPh sb="0" eb="3">
      <t>カンコウキャク</t>
    </rPh>
    <rPh sb="4" eb="6">
      <t>シュクハク</t>
    </rPh>
    <rPh sb="7" eb="9">
      <t>ヒガエ</t>
    </rPh>
    <rPh sb="10" eb="12">
      <t>ジョウキョウ</t>
    </rPh>
    <phoneticPr fontId="2"/>
  </si>
  <si>
    <t>観光客の消費状況</t>
    <rPh sb="0" eb="3">
      <t>カンコウキャク</t>
    </rPh>
    <rPh sb="4" eb="6">
      <t>ショウヒ</t>
    </rPh>
    <rPh sb="6" eb="8">
      <t>ジョウキョウ</t>
    </rPh>
    <phoneticPr fontId="2"/>
  </si>
  <si>
    <t>宿泊施設の状況</t>
    <rPh sb="0" eb="2">
      <t>シュクハク</t>
    </rPh>
    <rPh sb="2" eb="4">
      <t>シセツ</t>
    </rPh>
    <rPh sb="5" eb="7">
      <t>ジョウキョウ</t>
    </rPh>
    <phoneticPr fontId="2"/>
  </si>
  <si>
    <t>観光施設の入場者数</t>
    <rPh sb="0" eb="2">
      <t>カンコウ</t>
    </rPh>
    <rPh sb="2" eb="4">
      <t>シセツ</t>
    </rPh>
    <rPh sb="5" eb="7">
      <t>ニュウジョウ</t>
    </rPh>
    <rPh sb="7" eb="8">
      <t>シャ</t>
    </rPh>
    <rPh sb="8" eb="9">
      <t>スウ</t>
    </rPh>
    <phoneticPr fontId="2"/>
  </si>
  <si>
    <t>外国人観光客数</t>
    <rPh sb="0" eb="3">
      <t>ガイコクジン</t>
    </rPh>
    <rPh sb="3" eb="6">
      <t>カンコウキャク</t>
    </rPh>
    <rPh sb="6" eb="7">
      <t>スウ</t>
    </rPh>
    <phoneticPr fontId="2"/>
  </si>
  <si>
    <t>別府 Ｉ Ｃ利用状況</t>
    <rPh sb="0" eb="2">
      <t>ベップ</t>
    </rPh>
    <rPh sb="6" eb="8">
      <t>リヨウ</t>
    </rPh>
    <rPh sb="8" eb="10">
      <t>ジョウキョウ</t>
    </rPh>
    <phoneticPr fontId="2"/>
  </si>
  <si>
    <t>県下市町村別・温泉孔数の推移</t>
    <rPh sb="0" eb="2">
      <t>ケンカ</t>
    </rPh>
    <rPh sb="2" eb="5">
      <t>シチョウソン</t>
    </rPh>
    <rPh sb="5" eb="6">
      <t>ベツ</t>
    </rPh>
    <rPh sb="7" eb="9">
      <t>オンセン</t>
    </rPh>
    <rPh sb="9" eb="10">
      <t>コウ</t>
    </rPh>
    <rPh sb="10" eb="11">
      <t>スウ</t>
    </rPh>
    <rPh sb="12" eb="14">
      <t>スイイ</t>
    </rPh>
    <phoneticPr fontId="2"/>
  </si>
  <si>
    <t>所在地別・温泉の状況</t>
    <rPh sb="0" eb="2">
      <t>ショザイ</t>
    </rPh>
    <rPh sb="2" eb="3">
      <t>チ</t>
    </rPh>
    <rPh sb="3" eb="4">
      <t>ベツ</t>
    </rPh>
    <rPh sb="5" eb="7">
      <t>オンセン</t>
    </rPh>
    <rPh sb="8" eb="10">
      <t>ジョウキョウ</t>
    </rPh>
    <phoneticPr fontId="2"/>
  </si>
  <si>
    <t>観光および温泉</t>
    <rPh sb="0" eb="1">
      <t>カン</t>
    </rPh>
    <rPh sb="1" eb="2">
      <t>ヒカリ</t>
    </rPh>
    <rPh sb="5" eb="7">
      <t>オンセン</t>
    </rPh>
    <phoneticPr fontId="2"/>
  </si>
  <si>
    <t>１</t>
  </si>
  <si>
    <t>総　　　　数</t>
  </si>
  <si>
    <t>（単位 ： 件）</t>
  </si>
  <si>
    <t>掘 さ く 申 請</t>
  </si>
  <si>
    <t>増　掘　申　請</t>
  </si>
  <si>
    <t>動力装置申請</t>
  </si>
  <si>
    <t>平成</t>
  </si>
  <si>
    <t>（単位 ： 人）</t>
  </si>
  <si>
    <t>年　　　　度</t>
  </si>
  <si>
    <t>総　　　数</t>
  </si>
  <si>
    <t>竹 瓦 温 泉</t>
  </si>
  <si>
    <t>永 石 温 泉</t>
  </si>
  <si>
    <t>浜 脇 温 泉</t>
  </si>
  <si>
    <t>湯都ピア浜脇</t>
  </si>
  <si>
    <t>田 の 湯 温 泉</t>
  </si>
  <si>
    <t>海 門 寺 温 泉</t>
  </si>
  <si>
    <t>鉄 輪 む し 湯</t>
  </si>
  <si>
    <t>不　 老　 泉</t>
  </si>
  <si>
    <t>柴 石 温 泉</t>
  </si>
  <si>
    <t>北 浜 温 泉</t>
  </si>
  <si>
    <t>平成</t>
    <rPh sb="0" eb="2">
      <t>ヘイセイ</t>
    </rPh>
    <phoneticPr fontId="2"/>
  </si>
  <si>
    <t>年</t>
    <rPh sb="0" eb="1">
      <t>ネン</t>
    </rPh>
    <phoneticPr fontId="2"/>
  </si>
  <si>
    <t>１</t>
    <phoneticPr fontId="2"/>
  </si>
  <si>
    <t>２</t>
    <phoneticPr fontId="2"/>
  </si>
  <si>
    <t>８</t>
    <phoneticPr fontId="2"/>
  </si>
  <si>
    <t>９</t>
    <phoneticPr fontId="2"/>
  </si>
  <si>
    <t>　　　温　　　　　　泉　　　　　　の　　　　　　状　　　　　　況</t>
    <rPh sb="3" eb="11">
      <t>オンセン</t>
    </rPh>
    <rPh sb="24" eb="32">
      <t>ジョウキョウ</t>
    </rPh>
    <phoneticPr fontId="2"/>
  </si>
  <si>
    <t>温　　度　　別　　源　　泉　　数</t>
    <rPh sb="0" eb="4">
      <t>オンド</t>
    </rPh>
    <rPh sb="6" eb="7">
      <t>ベツ</t>
    </rPh>
    <rPh sb="9" eb="13">
      <t>ゲンセン</t>
    </rPh>
    <rPh sb="15" eb="16">
      <t>スウ</t>
    </rPh>
    <phoneticPr fontId="2"/>
  </si>
  <si>
    <t>計</t>
    <rPh sb="0" eb="1">
      <t>ケイ</t>
    </rPh>
    <phoneticPr fontId="2"/>
  </si>
  <si>
    <t>自　　　　噴</t>
    <rPh sb="0" eb="1">
      <t>ジ</t>
    </rPh>
    <rPh sb="5" eb="6">
      <t>フンカ</t>
    </rPh>
    <phoneticPr fontId="2"/>
  </si>
  <si>
    <t>動　　　　力</t>
    <rPh sb="0" eb="1">
      <t>ドウ</t>
    </rPh>
    <rPh sb="5" eb="6">
      <t>チカラ</t>
    </rPh>
    <phoneticPr fontId="2"/>
  </si>
  <si>
    <t>４２℃以上</t>
    <rPh sb="3" eb="5">
      <t>イジョウ</t>
    </rPh>
    <phoneticPr fontId="2"/>
  </si>
  <si>
    <t>地　　　　　域　　　　　国　　　　　籍　　　　　等</t>
  </si>
  <si>
    <t>観　　　光　　　客　　　数</t>
  </si>
  <si>
    <t>総　　　　　　　　　　　　　　数</t>
  </si>
  <si>
    <t>アメリカ</t>
  </si>
  <si>
    <t>カナダ</t>
  </si>
  <si>
    <t>中国</t>
  </si>
  <si>
    <t>台湾</t>
  </si>
  <si>
    <t>韓国</t>
  </si>
  <si>
    <t>－</t>
    <phoneticPr fontId="2"/>
  </si>
  <si>
    <t>年　度　・　温　泉　地　名</t>
    <rPh sb="0" eb="1">
      <t>トシ</t>
    </rPh>
    <rPh sb="2" eb="3">
      <t>ド</t>
    </rPh>
    <rPh sb="6" eb="9">
      <t>オンセン</t>
    </rPh>
    <rPh sb="10" eb="13">
      <t>チメイ</t>
    </rPh>
    <phoneticPr fontId="2"/>
  </si>
  <si>
    <t>各年度末日現在</t>
    <rPh sb="0" eb="4">
      <t>カクネンドマツ</t>
    </rPh>
    <rPh sb="4" eb="5">
      <t>ビ</t>
    </rPh>
    <rPh sb="5" eb="7">
      <t>ゲンザイ</t>
    </rPh>
    <phoneticPr fontId="2"/>
  </si>
  <si>
    <t>浜 田 温 泉</t>
    <rPh sb="0" eb="7">
      <t>ハマダオンセン</t>
    </rPh>
    <phoneticPr fontId="4"/>
  </si>
  <si>
    <t>市　　町　　村</t>
    <rPh sb="0" eb="7">
      <t>シチョウソン</t>
    </rPh>
    <phoneticPr fontId="2"/>
  </si>
  <si>
    <t>総　　　　数</t>
    <rPh sb="0" eb="6">
      <t>ソウスウ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</si>
  <si>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</si>
  <si>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</si>
  <si>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</si>
  <si>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豊後高田市</t>
    <rPh sb="0" eb="2">
      <t>ブンゴ</t>
    </rPh>
    <rPh sb="2" eb="4">
      <t>タカダシ</t>
    </rPh>
    <rPh sb="4" eb="5">
      <t>シ</t>
    </rPh>
    <phoneticPr fontId="2"/>
  </si>
  <si>
    <t>杵築市</t>
    <rPh sb="0" eb="3">
      <t>キツキシ</t>
    </rPh>
    <phoneticPr fontId="2"/>
  </si>
  <si>
    <t>臼杵市</t>
    <rPh sb="0" eb="3">
      <t>ウスキシ</t>
    </rPh>
    <phoneticPr fontId="2"/>
  </si>
  <si>
    <t>竹田市</t>
    <rPh sb="0" eb="3">
      <t>タケタシ</t>
    </rPh>
    <phoneticPr fontId="2"/>
  </si>
  <si>
    <t>九重町</t>
    <rPh sb="0" eb="3">
      <t>ココノエチョウ</t>
    </rPh>
    <phoneticPr fontId="2"/>
  </si>
  <si>
    <t>玖珠町</t>
    <rPh sb="0" eb="3">
      <t>クスマチ</t>
    </rPh>
    <phoneticPr fontId="2"/>
  </si>
  <si>
    <t>　　 入　　　　 込　　　　 表　　　　 （ 推　　計 ）</t>
    <rPh sb="3" eb="10">
      <t>イリコ</t>
    </rPh>
    <rPh sb="15" eb="16">
      <t>ヒョウ</t>
    </rPh>
    <rPh sb="23" eb="27">
      <t>スイケイ</t>
    </rPh>
    <phoneticPr fontId="2"/>
  </si>
  <si>
    <t>（単位 ： 人）</t>
    <rPh sb="1" eb="3">
      <t>タンイ</t>
    </rPh>
    <rPh sb="6" eb="7">
      <t>ニン</t>
    </rPh>
    <phoneticPr fontId="2"/>
  </si>
  <si>
    <t>区　　　分</t>
    <rPh sb="0" eb="5">
      <t>クブン</t>
    </rPh>
    <phoneticPr fontId="2"/>
  </si>
  <si>
    <t>一般客</t>
    <rPh sb="0" eb="2">
      <t>イッパン</t>
    </rPh>
    <rPh sb="2" eb="3">
      <t>キャク</t>
    </rPh>
    <phoneticPr fontId="2"/>
  </si>
  <si>
    <t>修学旅行客</t>
    <rPh sb="0" eb="2">
      <t>シュウガク</t>
    </rPh>
    <rPh sb="2" eb="4">
      <t>リョコウ</t>
    </rPh>
    <rPh sb="4" eb="5">
      <t>キャク</t>
    </rPh>
    <phoneticPr fontId="2"/>
  </si>
  <si>
    <t>月別比 （％）</t>
    <rPh sb="0" eb="2">
      <t>ツキベツ</t>
    </rPh>
    <rPh sb="2" eb="3">
      <t>ヒ</t>
    </rPh>
    <phoneticPr fontId="2"/>
  </si>
  <si>
    <t>（単位 ： 人 ・ ％）</t>
    <rPh sb="1" eb="3">
      <t>タンイ</t>
    </rPh>
    <rPh sb="6" eb="7">
      <t>ニン</t>
    </rPh>
    <phoneticPr fontId="2"/>
  </si>
  <si>
    <t>増 減（Ｂ）－（Ａ）</t>
    <rPh sb="0" eb="3">
      <t>ゾウゲン</t>
    </rPh>
    <phoneticPr fontId="2"/>
  </si>
  <si>
    <t>前　年　対　比</t>
    <rPh sb="0" eb="3">
      <t>ゼンネン</t>
    </rPh>
    <rPh sb="4" eb="7">
      <t>タイヒ</t>
    </rPh>
    <phoneticPr fontId="2"/>
  </si>
  <si>
    <t>人　　　員</t>
    <rPh sb="0" eb="5">
      <t>ジンイン</t>
    </rPh>
    <phoneticPr fontId="2"/>
  </si>
  <si>
    <t>比　　　率</t>
    <rPh sb="0" eb="5">
      <t>ヒリツ</t>
    </rPh>
    <phoneticPr fontId="2"/>
  </si>
  <si>
    <t>宿泊客</t>
    <rPh sb="0" eb="2">
      <t>シュクハク</t>
    </rPh>
    <rPh sb="2" eb="3">
      <t>キャク</t>
    </rPh>
    <phoneticPr fontId="2"/>
  </si>
  <si>
    <t>日帰り客</t>
    <rPh sb="0" eb="2">
      <t>ヒガエ</t>
    </rPh>
    <rPh sb="3" eb="4">
      <t>キャク</t>
    </rPh>
    <phoneticPr fontId="2"/>
  </si>
  <si>
    <t>（単位 ： 千人 ・ 千円 ・ ％）</t>
    <rPh sb="1" eb="3">
      <t>タンイ</t>
    </rPh>
    <rPh sb="6" eb="7">
      <t>センエン</t>
    </rPh>
    <rPh sb="7" eb="8">
      <t>ニン</t>
    </rPh>
    <rPh sb="11" eb="13">
      <t>センエン</t>
    </rPh>
    <phoneticPr fontId="2"/>
  </si>
  <si>
    <t>人　　員</t>
    <rPh sb="0" eb="4">
      <t>ジンイン</t>
    </rPh>
    <phoneticPr fontId="2"/>
  </si>
  <si>
    <t>消　　費　　額</t>
    <rPh sb="0" eb="4">
      <t>ショウヒ</t>
    </rPh>
    <rPh sb="6" eb="7">
      <t>ガク</t>
    </rPh>
    <phoneticPr fontId="2"/>
  </si>
  <si>
    <t>宿　泊　客</t>
    <rPh sb="0" eb="1">
      <t>ヤド</t>
    </rPh>
    <rPh sb="2" eb="3">
      <t>ハク</t>
    </rPh>
    <rPh sb="4" eb="5">
      <t>キャク</t>
    </rPh>
    <phoneticPr fontId="2"/>
  </si>
  <si>
    <t>日 帰 り 客</t>
    <rPh sb="0" eb="1">
      <t>ヒ</t>
    </rPh>
    <rPh sb="2" eb="3">
      <t>キ</t>
    </rPh>
    <rPh sb="6" eb="7">
      <t>キャク</t>
    </rPh>
    <phoneticPr fontId="2"/>
  </si>
  <si>
    <t>年　　次　・　月</t>
    <rPh sb="0" eb="4">
      <t>ネンジ</t>
    </rPh>
    <rPh sb="7" eb="8">
      <t>ツキ</t>
    </rPh>
    <phoneticPr fontId="2"/>
  </si>
  <si>
    <t>一　　　　般</t>
    <rPh sb="0" eb="6">
      <t>イッパン</t>
    </rPh>
    <phoneticPr fontId="2"/>
  </si>
  <si>
    <t>修 学 旅 行</t>
    <rPh sb="0" eb="1">
      <t>オサム</t>
    </rPh>
    <rPh sb="2" eb="3">
      <t>ガク</t>
    </rPh>
    <rPh sb="4" eb="5">
      <t>タビ</t>
    </rPh>
    <rPh sb="6" eb="7">
      <t>ギョウ</t>
    </rPh>
    <phoneticPr fontId="2"/>
  </si>
  <si>
    <t>対 前 年 比 （％）</t>
    <rPh sb="0" eb="1">
      <t>タイ</t>
    </rPh>
    <rPh sb="2" eb="5">
      <t>ゼンネン</t>
    </rPh>
    <rPh sb="6" eb="7">
      <t>ヒ</t>
    </rPh>
    <phoneticPr fontId="2"/>
  </si>
  <si>
    <t>月</t>
    <rPh sb="0" eb="1">
      <t>ツキ</t>
    </rPh>
    <phoneticPr fontId="2"/>
  </si>
  <si>
    <t>【観光施設名】</t>
    <rPh sb="1" eb="3">
      <t>カンコウ</t>
    </rPh>
    <rPh sb="3" eb="5">
      <t>シセツ</t>
    </rPh>
    <rPh sb="5" eb="6">
      <t>ナ</t>
    </rPh>
    <phoneticPr fontId="2"/>
  </si>
  <si>
    <t>関の江海水浴場</t>
    <rPh sb="0" eb="1">
      <t>セキ</t>
    </rPh>
    <rPh sb="2" eb="3">
      <t>エ</t>
    </rPh>
    <rPh sb="3" eb="5">
      <t>カイスイ</t>
    </rPh>
    <rPh sb="5" eb="7">
      <t>ヨクジョウ</t>
    </rPh>
    <phoneticPr fontId="2"/>
  </si>
  <si>
    <t>地獄めぐり</t>
    <rPh sb="0" eb="2">
      <t>ジゴク</t>
    </rPh>
    <phoneticPr fontId="2"/>
  </si>
  <si>
    <t>別府市美術館</t>
    <rPh sb="0" eb="3">
      <t>ベップシ</t>
    </rPh>
    <rPh sb="3" eb="6">
      <t>ビジュツカン</t>
    </rPh>
    <phoneticPr fontId="2"/>
  </si>
  <si>
    <t>観光客の月別入込表 （推計）</t>
    <rPh sb="0" eb="3">
      <t>カンコウキャク</t>
    </rPh>
    <rPh sb="4" eb="6">
      <t>ツキベツ</t>
    </rPh>
    <rPh sb="6" eb="8">
      <t>イリコ</t>
    </rPh>
    <rPh sb="8" eb="9">
      <t>ヒョウ</t>
    </rPh>
    <rPh sb="11" eb="13">
      <t>スイケイ</t>
    </rPh>
    <phoneticPr fontId="2"/>
  </si>
  <si>
    <t>　　　　　　　　　　　　　　月　　　　年次 ・ 区分</t>
    <rPh sb="14" eb="15">
      <t>ツキ</t>
    </rPh>
    <rPh sb="19" eb="20">
      <t>トシ</t>
    </rPh>
    <rPh sb="20" eb="21">
      <t>ツギ</t>
    </rPh>
    <rPh sb="24" eb="25">
      <t>ク</t>
    </rPh>
    <rPh sb="25" eb="26">
      <t>ブン</t>
    </rPh>
    <phoneticPr fontId="2"/>
  </si>
  <si>
    <t>　　　　　　　　年　次　　　区　　分</t>
    <rPh sb="8" eb="9">
      <t>ネン</t>
    </rPh>
    <rPh sb="10" eb="11">
      <t>ツギ</t>
    </rPh>
    <rPh sb="14" eb="18">
      <t>クブン</t>
    </rPh>
    <phoneticPr fontId="2"/>
  </si>
  <si>
    <t>高崎山自然動物公園</t>
    <rPh sb="0" eb="2">
      <t>タカサキ</t>
    </rPh>
    <rPh sb="2" eb="3">
      <t>ヤマ</t>
    </rPh>
    <rPh sb="3" eb="5">
      <t>シゼン</t>
    </rPh>
    <rPh sb="5" eb="7">
      <t>ドウブツ</t>
    </rPh>
    <rPh sb="7" eb="9">
      <t>コウエン</t>
    </rPh>
    <phoneticPr fontId="2"/>
  </si>
  <si>
    <t>平     成</t>
    <rPh sb="0" eb="1">
      <t>ヒラ</t>
    </rPh>
    <rPh sb="6" eb="7">
      <t>シゲル</t>
    </rPh>
    <phoneticPr fontId="2"/>
  </si>
  <si>
    <t>総　　    　　数</t>
    <rPh sb="0" eb="1">
      <t>フサ</t>
    </rPh>
    <rPh sb="9" eb="10">
      <t>カズ</t>
    </rPh>
    <phoneticPr fontId="2"/>
  </si>
  <si>
    <t>年</t>
    <rPh sb="0" eb="1">
      <t>ネン</t>
    </rPh>
    <phoneticPr fontId="3"/>
  </si>
  <si>
    <t>資料 … 西日本高速道路㈱</t>
    <rPh sb="0" eb="2">
      <t>シリョウ</t>
    </rPh>
    <rPh sb="5" eb="13">
      <t>ニシニホンコウソクドウロカブ</t>
    </rPh>
    <phoneticPr fontId="2"/>
  </si>
  <si>
    <t>市営温泉有料入浴者数の推移</t>
    <rPh sb="0" eb="2">
      <t>シエイ</t>
    </rPh>
    <rPh sb="2" eb="4">
      <t>オンセン</t>
    </rPh>
    <rPh sb="4" eb="6">
      <t>ユウリョウ</t>
    </rPh>
    <rPh sb="6" eb="8">
      <t>ニュウヨク</t>
    </rPh>
    <rPh sb="8" eb="9">
      <t>シャ</t>
    </rPh>
    <rPh sb="9" eb="10">
      <t>スウ</t>
    </rPh>
    <rPh sb="11" eb="13">
      <t>スイイ</t>
    </rPh>
    <phoneticPr fontId="2"/>
  </si>
  <si>
    <t>中津市</t>
    <rPh sb="0" eb="3">
      <t>ナカツシ</t>
    </rPh>
    <phoneticPr fontId="2"/>
  </si>
  <si>
    <t>佐伯市</t>
    <rPh sb="0" eb="2">
      <t>サエキ</t>
    </rPh>
    <rPh sb="2" eb="3">
      <t>シ</t>
    </rPh>
    <phoneticPr fontId="2"/>
  </si>
  <si>
    <t>津久見市</t>
    <rPh sb="0" eb="4">
      <t>ツクミシ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</si>
  <si>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</si>
  <si>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</si>
  <si>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</si>
  <si>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</si>
  <si>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姫島村</t>
    <rPh sb="0" eb="3">
      <t>ヒメシマムラ</t>
    </rPh>
    <phoneticPr fontId="2"/>
  </si>
  <si>
    <t>日出町</t>
    <rPh sb="0" eb="2">
      <t>ヒジ</t>
    </rPh>
    <rPh sb="2" eb="3">
      <t>マチ</t>
    </rPh>
    <phoneticPr fontId="2"/>
  </si>
  <si>
    <t>別府</t>
    <rPh sb="0" eb="2">
      <t>ベップ</t>
    </rPh>
    <phoneticPr fontId="2"/>
  </si>
  <si>
    <t>対前年増減率 （％）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</si>
  <si>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　　　　</t>
    <phoneticPr fontId="2"/>
  </si>
  <si>
    <t>　　　　</t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</si>
  <si>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</si>
  <si>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</si>
  <si>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</si>
  <si>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</si>
  <si>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</si>
  <si>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</si>
  <si>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</si>
  <si>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</si>
  <si>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</si>
  <si>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</si>
  <si>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</si>
  <si>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１．　　 観　　　　 光　　　　 客　　　　 の　　　　 月　　　　 別 　　</t>
    <rPh sb="5" eb="18">
      <t>カンコウキャク</t>
    </rPh>
    <rPh sb="29" eb="36">
      <t>ツキベツ</t>
    </rPh>
    <phoneticPr fontId="2"/>
  </si>
  <si>
    <t>５．　　観　　光　　施　　設　　の　　入　　場　　者　　数</t>
    <rPh sb="4" eb="8">
      <t>カンコウ</t>
    </rPh>
    <rPh sb="10" eb="14">
      <t>シセツ</t>
    </rPh>
    <rPh sb="19" eb="29">
      <t>ニュウジョウシャスウ</t>
    </rPh>
    <phoneticPr fontId="2"/>
  </si>
  <si>
    <t>６．　　外　　国　　人　　観　　光　　客　　数</t>
    <phoneticPr fontId="2"/>
  </si>
  <si>
    <t>年次別温泉掘さくなどの許可申請処理状況</t>
    <rPh sb="0" eb="2">
      <t>ネンジ</t>
    </rPh>
    <rPh sb="2" eb="3">
      <t>ベツ</t>
    </rPh>
    <rPh sb="3" eb="5">
      <t>オンセン</t>
    </rPh>
    <rPh sb="5" eb="6">
      <t>ホ</t>
    </rPh>
    <rPh sb="11" eb="13">
      <t>キョカ</t>
    </rPh>
    <rPh sb="13" eb="15">
      <t>シンセイ</t>
    </rPh>
    <rPh sb="15" eb="17">
      <t>ショリ</t>
    </rPh>
    <rPh sb="17" eb="19">
      <t>ジョウキョウ</t>
    </rPh>
    <phoneticPr fontId="2"/>
  </si>
  <si>
    <t>出</t>
    <rPh sb="0" eb="1">
      <t>デ</t>
    </rPh>
    <phoneticPr fontId="2"/>
  </si>
  <si>
    <t>平　成</t>
    <rPh sb="0" eb="1">
      <t>ヘイ</t>
    </rPh>
    <rPh sb="2" eb="3">
      <t>ナリ</t>
    </rPh>
    <phoneticPr fontId="2"/>
  </si>
  <si>
    <t>平　　成</t>
    <rPh sb="0" eb="1">
      <t>ヘイ</t>
    </rPh>
    <rPh sb="3" eb="4">
      <t>ナリ</t>
    </rPh>
    <phoneticPr fontId="2"/>
  </si>
  <si>
    <t>（単位 ： 台）</t>
    <rPh sb="1" eb="3">
      <t>タンイ</t>
    </rPh>
    <rPh sb="6" eb="7">
      <t>ダイ</t>
    </rPh>
    <phoneticPr fontId="2"/>
  </si>
  <si>
    <t>年　　　　度</t>
    <rPh sb="5" eb="6">
      <t>ド</t>
    </rPh>
    <phoneticPr fontId="2"/>
  </si>
  <si>
    <t>２５℃
未満</t>
    <rPh sb="4" eb="6">
      <t>ミマン</t>
    </rPh>
    <phoneticPr fontId="2"/>
  </si>
  <si>
    <t>源　泉　総　数</t>
    <rPh sb="0" eb="1">
      <t>ゲン</t>
    </rPh>
    <rPh sb="2" eb="3">
      <t>イズミ</t>
    </rPh>
    <rPh sb="4" eb="5">
      <t>ソウ</t>
    </rPh>
    <rPh sb="6" eb="7">
      <t>スウ</t>
    </rPh>
    <phoneticPr fontId="2"/>
  </si>
  <si>
    <t>湧　出　量　　（ℓ／分）</t>
    <rPh sb="0" eb="1">
      <t>ワ</t>
    </rPh>
    <rPh sb="2" eb="3">
      <t>デ</t>
    </rPh>
    <rPh sb="4" eb="5">
      <t>リョウ</t>
    </rPh>
    <rPh sb="10" eb="11">
      <t>フン</t>
    </rPh>
    <phoneticPr fontId="2"/>
  </si>
  <si>
    <t>２５℃以上
４２℃未満</t>
    <rPh sb="3" eb="5">
      <t>イジョウ</t>
    </rPh>
    <phoneticPr fontId="2"/>
  </si>
  <si>
    <t>噴　　気</t>
    <rPh sb="0" eb="1">
      <t>フンカ</t>
    </rPh>
    <rPh sb="3" eb="4">
      <t>キ</t>
    </rPh>
    <phoneticPr fontId="2"/>
  </si>
  <si>
    <t>自　　噴</t>
    <rPh sb="0" eb="1">
      <t>ジ</t>
    </rPh>
    <rPh sb="3" eb="4">
      <t>フン</t>
    </rPh>
    <phoneticPr fontId="2"/>
  </si>
  <si>
    <t>動　　力</t>
    <rPh sb="0" eb="1">
      <t>ドウ</t>
    </rPh>
    <rPh sb="3" eb="4">
      <t>チカラ</t>
    </rPh>
    <phoneticPr fontId="2"/>
  </si>
  <si>
    <t>浜脇</t>
    <rPh sb="0" eb="2">
      <t>ハマワキ</t>
    </rPh>
    <phoneticPr fontId="2"/>
  </si>
  <si>
    <t>亀川</t>
    <rPh sb="0" eb="2">
      <t>カメガワ</t>
    </rPh>
    <phoneticPr fontId="2"/>
  </si>
  <si>
    <t>内竃</t>
    <rPh sb="0" eb="1">
      <t>ウチ</t>
    </rPh>
    <rPh sb="1" eb="2">
      <t>カマド</t>
    </rPh>
    <phoneticPr fontId="2"/>
  </si>
  <si>
    <t>野田</t>
    <rPh sb="0" eb="2">
      <t>ノダ</t>
    </rPh>
    <phoneticPr fontId="2"/>
  </si>
  <si>
    <t>鉄輪</t>
    <rPh sb="0" eb="2">
      <t>カンナワ</t>
    </rPh>
    <phoneticPr fontId="2"/>
  </si>
  <si>
    <t>鶴見</t>
    <rPh sb="0" eb="2">
      <t>ツルミ</t>
    </rPh>
    <phoneticPr fontId="2"/>
  </si>
  <si>
    <t>南立石</t>
    <rPh sb="0" eb="3">
      <t>ミナミタテイシ</t>
    </rPh>
    <phoneticPr fontId="2"/>
  </si>
  <si>
    <t>東山</t>
    <rPh sb="0" eb="2">
      <t>ヒガシヤマ</t>
    </rPh>
    <phoneticPr fontId="2"/>
  </si>
  <si>
    <t>内成</t>
    <rPh sb="0" eb="2">
      <t>ウチナリ</t>
    </rPh>
    <phoneticPr fontId="2"/>
  </si>
  <si>
    <t>未　利　用　源　泉　数</t>
    <rPh sb="0" eb="1">
      <t>ミ</t>
    </rPh>
    <rPh sb="2" eb="3">
      <t>トシ</t>
    </rPh>
    <rPh sb="4" eb="5">
      <t>ヨウ</t>
    </rPh>
    <rPh sb="6" eb="7">
      <t>ゲン</t>
    </rPh>
    <rPh sb="8" eb="9">
      <t>イズミ</t>
    </rPh>
    <rPh sb="10" eb="11">
      <t>スウ</t>
    </rPh>
    <phoneticPr fontId="2"/>
  </si>
  <si>
    <t>利　用　源　泉　数</t>
    <rPh sb="0" eb="1">
      <t>トシ</t>
    </rPh>
    <rPh sb="2" eb="3">
      <t>ヨウ</t>
    </rPh>
    <rPh sb="4" eb="5">
      <t>ゲン</t>
    </rPh>
    <rPh sb="6" eb="7">
      <t>イズミ</t>
    </rPh>
    <rPh sb="8" eb="9">
      <t>スウ</t>
    </rPh>
    <phoneticPr fontId="2"/>
  </si>
  <si>
    <t>（単位 ：箇所）</t>
    <rPh sb="1" eb="3">
      <t>タンイ</t>
    </rPh>
    <rPh sb="5" eb="7">
      <t>カショ</t>
    </rPh>
    <phoneticPr fontId="2"/>
  </si>
  <si>
    <t>１４．  観 光 お よ び 温 泉</t>
    <rPh sb="5" eb="8">
      <t>カンコウ</t>
    </rPh>
    <rPh sb="15" eb="18">
      <t>オンセン</t>
    </rPh>
    <phoneticPr fontId="2"/>
  </si>
  <si>
    <t>３．　　観　光　客　の　宿　泊　・　日　帰　り　状　況</t>
    <rPh sb="4" eb="9">
      <t>カンコウキャク</t>
    </rPh>
    <rPh sb="12" eb="15">
      <t>シュクハク</t>
    </rPh>
    <rPh sb="18" eb="21">
      <t>ヒガエ</t>
    </rPh>
    <rPh sb="24" eb="27">
      <t>ジョウキョウ</t>
    </rPh>
    <phoneticPr fontId="2"/>
  </si>
  <si>
    <t>７．　　別　　府　　Ｉ　　Ｃ　　利　　用　　状　　況</t>
    <rPh sb="4" eb="5">
      <t>ベツ</t>
    </rPh>
    <rPh sb="7" eb="8">
      <t>フ</t>
    </rPh>
    <rPh sb="16" eb="17">
      <t>リ</t>
    </rPh>
    <rPh sb="19" eb="20">
      <t>ヨウ</t>
    </rPh>
    <rPh sb="22" eb="23">
      <t>ジョウ</t>
    </rPh>
    <rPh sb="25" eb="26">
      <t>キョウ</t>
    </rPh>
    <phoneticPr fontId="2"/>
  </si>
  <si>
    <t>年　次　・　月</t>
    <rPh sb="0" eb="1">
      <t>トシ</t>
    </rPh>
    <rPh sb="2" eb="3">
      <t>ツギ</t>
    </rPh>
    <rPh sb="6" eb="7">
      <t>ツキ</t>
    </rPh>
    <phoneticPr fontId="2"/>
  </si>
  <si>
    <t>総　　　数</t>
    <rPh sb="0" eb="1">
      <t>フサ</t>
    </rPh>
    <rPh sb="4" eb="5">
      <t>カズ</t>
    </rPh>
    <phoneticPr fontId="2"/>
  </si>
  <si>
    <t>入</t>
    <rPh sb="0" eb="1">
      <t>イ</t>
    </rPh>
    <phoneticPr fontId="2"/>
  </si>
  <si>
    <t>１　日　平　均</t>
    <rPh sb="2" eb="3">
      <t>ヒ</t>
    </rPh>
    <rPh sb="4" eb="5">
      <t>ヒラ</t>
    </rPh>
    <rPh sb="6" eb="7">
      <t>タモツ</t>
    </rPh>
    <phoneticPr fontId="2"/>
  </si>
  <si>
    <t>４</t>
    <phoneticPr fontId="2"/>
  </si>
  <si>
    <t>５</t>
    <phoneticPr fontId="2"/>
  </si>
  <si>
    <t>６</t>
    <phoneticPr fontId="2"/>
  </si>
  <si>
    <t>８．　　所　　　　　　在　　　　　　地　　　　　　別　　　　　　・　　　</t>
    <rPh sb="4" eb="12">
      <t>ショザイ</t>
    </rPh>
    <rPh sb="18" eb="26">
      <t>チベツ</t>
    </rPh>
    <phoneticPr fontId="2"/>
  </si>
  <si>
    <t>９．　　市　　　　　営　　　　　温　　　　　泉　　　　　有　　　　　料　　　</t>
    <rPh sb="28" eb="29">
      <t>ユウ</t>
    </rPh>
    <rPh sb="34" eb="35">
      <t>リョウ</t>
    </rPh>
    <phoneticPr fontId="2"/>
  </si>
  <si>
    <t>10．　　県 下 市 町 村 別 ・ 温 泉 孔 数 の 推 移</t>
    <rPh sb="5" eb="8">
      <t>ケンカ</t>
    </rPh>
    <rPh sb="9" eb="14">
      <t>シチョウソン</t>
    </rPh>
    <rPh sb="15" eb="16">
      <t>ベツ</t>
    </rPh>
    <rPh sb="19" eb="22">
      <t>オンセン</t>
    </rPh>
    <rPh sb="23" eb="24">
      <t>コウ</t>
    </rPh>
    <rPh sb="25" eb="26">
      <t>スウ</t>
    </rPh>
    <rPh sb="29" eb="32">
      <t>スイイ</t>
    </rPh>
    <phoneticPr fontId="2"/>
  </si>
  <si>
    <t>11．　　年次別温泉掘さくなどの許可申請処理状況</t>
    <phoneticPr fontId="2"/>
  </si>
  <si>
    <t>１　９</t>
    <phoneticPr fontId="2"/>
  </si>
  <si>
    <t xml:space="preserve">　 </t>
    <phoneticPr fontId="2"/>
  </si>
  <si>
    <t>堀　田　温　泉</t>
    <rPh sb="0" eb="1">
      <t>ホリ</t>
    </rPh>
    <rPh sb="2" eb="3">
      <t>タ</t>
    </rPh>
    <rPh sb="4" eb="5">
      <t>アツシ</t>
    </rPh>
    <rPh sb="6" eb="7">
      <t>イズミ</t>
    </rPh>
    <phoneticPr fontId="2"/>
  </si>
  <si>
    <t>竹細工伝統産業会館</t>
    <rPh sb="0" eb="1">
      <t>タケ</t>
    </rPh>
    <rPh sb="1" eb="3">
      <t>サイク</t>
    </rPh>
    <rPh sb="3" eb="5">
      <t>デントウ</t>
    </rPh>
    <rPh sb="5" eb="7">
      <t>サンギョウ</t>
    </rPh>
    <rPh sb="7" eb="9">
      <t>カイカン</t>
    </rPh>
    <phoneticPr fontId="2"/>
  </si>
  <si>
    <t>別府リンゴ園</t>
    <rPh sb="0" eb="2">
      <t>ベップ</t>
    </rPh>
    <rPh sb="5" eb="6">
      <t>エン</t>
    </rPh>
    <phoneticPr fontId="2"/>
  </si>
  <si>
    <t>志高湖野営場</t>
    <rPh sb="0" eb="2">
      <t>シダカ</t>
    </rPh>
    <rPh sb="2" eb="3">
      <t>ミズウミ</t>
    </rPh>
    <rPh sb="3" eb="4">
      <t>ヤ</t>
    </rPh>
    <rPh sb="4" eb="5">
      <t>エイ</t>
    </rPh>
    <rPh sb="5" eb="6">
      <t>ジョウ</t>
    </rPh>
    <phoneticPr fontId="2"/>
  </si>
  <si>
    <t>大分香りの博物館</t>
    <rPh sb="0" eb="2">
      <t>オオイタ</t>
    </rPh>
    <rPh sb="2" eb="3">
      <t>カ</t>
    </rPh>
    <rPh sb="5" eb="8">
      <t>ハクブツカン</t>
    </rPh>
    <phoneticPr fontId="2"/>
  </si>
  <si>
    <t>地獄蒸し工房鉄輪</t>
    <rPh sb="0" eb="2">
      <t>ジゴク</t>
    </rPh>
    <rPh sb="2" eb="3">
      <t>ム</t>
    </rPh>
    <rPh sb="4" eb="6">
      <t>コウボウ</t>
    </rPh>
    <rPh sb="6" eb="8">
      <t>カンナワ</t>
    </rPh>
    <phoneticPr fontId="2"/>
  </si>
  <si>
    <t>城島高原パーク</t>
    <rPh sb="0" eb="2">
      <t>キジマ</t>
    </rPh>
    <rPh sb="2" eb="4">
      <t>コウゲン</t>
    </rPh>
    <phoneticPr fontId="2"/>
  </si>
  <si>
    <t>月別比</t>
    <rPh sb="0" eb="1">
      <t>ツキ</t>
    </rPh>
    <rPh sb="1" eb="2">
      <t>ベツ</t>
    </rPh>
    <rPh sb="2" eb="3">
      <t>ヒ</t>
    </rPh>
    <phoneticPr fontId="2"/>
  </si>
  <si>
    <t>2．　　観　光　客　の　消　費　状　況</t>
    <rPh sb="4" eb="9">
      <t>カンコウキャク</t>
    </rPh>
    <rPh sb="12" eb="13">
      <t>ショウ</t>
    </rPh>
    <rPh sb="14" eb="15">
      <t>ヒ</t>
    </rPh>
    <rPh sb="16" eb="17">
      <t>ジョウ</t>
    </rPh>
    <rPh sb="18" eb="19">
      <t>キョウ</t>
    </rPh>
    <phoneticPr fontId="2"/>
  </si>
  <si>
    <t>石垣</t>
    <rPh sb="0" eb="2">
      <t>イシガキ</t>
    </rPh>
    <phoneticPr fontId="2"/>
  </si>
  <si>
    <t>別府ロープウェイ</t>
    <rPh sb="0" eb="2">
      <t>ベップ</t>
    </rPh>
    <phoneticPr fontId="2"/>
  </si>
  <si>
    <t>資料 … 観光課</t>
    <rPh sb="0" eb="2">
      <t>シリョウ</t>
    </rPh>
    <rPh sb="5" eb="7">
      <t>カンコウ</t>
    </rPh>
    <rPh sb="7" eb="8">
      <t>カ</t>
    </rPh>
    <phoneticPr fontId="2"/>
  </si>
  <si>
    <t>　
　月　
　　　　　年次・区分</t>
    <rPh sb="3" eb="4">
      <t>ツキ</t>
    </rPh>
    <rPh sb="11" eb="13">
      <t>ネンジ</t>
    </rPh>
    <rPh sb="14" eb="16">
      <t>クブン</t>
    </rPh>
    <phoneticPr fontId="3"/>
  </si>
  <si>
    <t>平 成２５ 年 度</t>
    <rPh sb="0" eb="3">
      <t>ヘイセイ</t>
    </rPh>
    <rPh sb="6" eb="9">
      <t>ネンド</t>
    </rPh>
    <phoneticPr fontId="2"/>
  </si>
  <si>
    <t>２　５</t>
    <phoneticPr fontId="2"/>
  </si>
  <si>
    <t>平 成２６ 年 度</t>
    <rPh sb="0" eb="3">
      <t>ヘイセイ</t>
    </rPh>
    <rPh sb="6" eb="9">
      <t>ネンド</t>
    </rPh>
    <phoneticPr fontId="2"/>
  </si>
  <si>
    <t>平成２６年</t>
    <rPh sb="0" eb="2">
      <t>ヘイセイ</t>
    </rPh>
    <rPh sb="4" eb="5">
      <t>ネン</t>
    </rPh>
    <phoneticPr fontId="2"/>
  </si>
  <si>
    <t>※ 平成２６年８月８日、不老泉リニューアルオープン。</t>
    <rPh sb="2" eb="4">
      <t>ヘイセイ</t>
    </rPh>
    <rPh sb="6" eb="7">
      <t>ネン</t>
    </rPh>
    <rPh sb="8" eb="9">
      <t>ツキ</t>
    </rPh>
    <rPh sb="10" eb="11">
      <t>ニチ</t>
    </rPh>
    <rPh sb="12" eb="14">
      <t>フロウ</t>
    </rPh>
    <rPh sb="14" eb="15">
      <t>セン</t>
    </rPh>
    <phoneticPr fontId="2"/>
  </si>
  <si>
    <t>２　６</t>
    <phoneticPr fontId="2"/>
  </si>
  <si>
    <t>２</t>
    <phoneticPr fontId="2"/>
  </si>
  <si>
    <t>７</t>
    <phoneticPr fontId="2"/>
  </si>
  <si>
    <t>平 成２７ 年 度</t>
    <rPh sb="0" eb="3">
      <t>ヘイセイ</t>
    </rPh>
    <rPh sb="6" eb="9">
      <t>ネンド</t>
    </rPh>
    <phoneticPr fontId="2"/>
  </si>
  <si>
    <r>
      <rPr>
        <sz val="11"/>
        <rFont val="ＭＳ Ｐゴシック"/>
        <family val="3"/>
        <charset val="128"/>
      </rPr>
      <t>別府ラクテンチ</t>
    </r>
    <rPh sb="0" eb="2">
      <t>ベップ</t>
    </rPh>
    <phoneticPr fontId="2"/>
  </si>
  <si>
    <t>平成２７年</t>
    <rPh sb="0" eb="2">
      <t>ヘイセイ</t>
    </rPh>
    <rPh sb="4" eb="5">
      <t>ネン</t>
    </rPh>
    <phoneticPr fontId="2"/>
  </si>
  <si>
    <t>２　７</t>
    <phoneticPr fontId="2"/>
  </si>
  <si>
    <t>申　請</t>
    <rPh sb="0" eb="1">
      <t>サル</t>
    </rPh>
    <rPh sb="2" eb="3">
      <t>ショウ</t>
    </rPh>
    <phoneticPr fontId="2"/>
  </si>
  <si>
    <t>許可</t>
    <rPh sb="0" eb="2">
      <t>キョカ</t>
    </rPh>
    <phoneticPr fontId="2"/>
  </si>
  <si>
    <t>許可</t>
    <phoneticPr fontId="2"/>
  </si>
  <si>
    <t>※ 平成28年版統計書より、「保健所報」の様式に合わせて様式変更。</t>
    <rPh sb="2" eb="4">
      <t>ヘイセイ</t>
    </rPh>
    <rPh sb="6" eb="8">
      <t>ネンバン</t>
    </rPh>
    <rPh sb="8" eb="11">
      <t>トウケイショ</t>
    </rPh>
    <rPh sb="15" eb="18">
      <t>ホケンジョ</t>
    </rPh>
    <rPh sb="18" eb="19">
      <t>ホウ</t>
    </rPh>
    <rPh sb="21" eb="23">
      <t>ヨウシキ</t>
    </rPh>
    <rPh sb="24" eb="25">
      <t>ア</t>
    </rPh>
    <rPh sb="28" eb="30">
      <t>ヨウシキ</t>
    </rPh>
    <rPh sb="30" eb="32">
      <t>ヘンコウ</t>
    </rPh>
    <phoneticPr fontId="2"/>
  </si>
  <si>
    <t>２　８</t>
    <phoneticPr fontId="2"/>
  </si>
  <si>
    <t>８</t>
    <phoneticPr fontId="2"/>
  </si>
  <si>
    <t>８</t>
    <phoneticPr fontId="2"/>
  </si>
  <si>
    <t>２</t>
    <phoneticPr fontId="2"/>
  </si>
  <si>
    <t>５</t>
    <phoneticPr fontId="2"/>
  </si>
  <si>
    <t>２</t>
    <phoneticPr fontId="2"/>
  </si>
  <si>
    <t>６</t>
    <phoneticPr fontId="2"/>
  </si>
  <si>
    <t>７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</si>
  <si>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</si>
  <si>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</si>
  <si>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</si>
  <si>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</si>
  <si>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</si>
  <si>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</si>
  <si>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</si>
  <si>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</si>
  <si>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</si>
  <si>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</t>
    <phoneticPr fontId="2"/>
  </si>
  <si>
    <t>０</t>
    <phoneticPr fontId="2"/>
  </si>
  <si>
    <t>２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</si>
  <si>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</si>
  <si>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</si>
  <si>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</si>
  <si>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</si>
  <si>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</si>
  <si>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</si>
  <si>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</si>
  <si>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</si>
  <si>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</si>
  <si>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</si>
  <si>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</si>
  <si>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</si>
  <si>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２</t>
    <phoneticPr fontId="2"/>
  </si>
  <si>
    <t>７</t>
    <phoneticPr fontId="3"/>
  </si>
  <si>
    <t>平 成</t>
    <rPh sb="0" eb="1">
      <t>ヒラ</t>
    </rPh>
    <rPh sb="2" eb="3">
      <t>シゲル</t>
    </rPh>
    <phoneticPr fontId="3"/>
  </si>
  <si>
    <t>２７</t>
    <phoneticPr fontId="3"/>
  </si>
  <si>
    <t>２</t>
    <phoneticPr fontId="2"/>
  </si>
  <si>
    <t>８</t>
    <phoneticPr fontId="3"/>
  </si>
  <si>
    <t>２８</t>
    <phoneticPr fontId="3"/>
  </si>
  <si>
    <t>一般客</t>
    <rPh sb="0" eb="3">
      <t>イッパンキャク</t>
    </rPh>
    <phoneticPr fontId="2"/>
  </si>
  <si>
    <t>（％）</t>
    <phoneticPr fontId="2"/>
  </si>
  <si>
    <t>平　　　　　　　成　　　　　　　２８　　　　　　年</t>
    <rPh sb="0" eb="9">
      <t>ヘイセイ</t>
    </rPh>
    <rPh sb="24" eb="25">
      <t>ネン</t>
    </rPh>
    <phoneticPr fontId="2"/>
  </si>
  <si>
    <t>資料…観光課</t>
    <rPh sb="0" eb="2">
      <t>シリョウ</t>
    </rPh>
    <rPh sb="3" eb="5">
      <t>カンコウ</t>
    </rPh>
    <rPh sb="5" eb="6">
      <t>カ</t>
    </rPh>
    <phoneticPr fontId="3"/>
  </si>
  <si>
    <t>平　 成　 ２７年　（ Ａ ）</t>
    <rPh sb="0" eb="4">
      <t>ヘイセイ</t>
    </rPh>
    <rPh sb="8" eb="9">
      <t>ネン</t>
    </rPh>
    <phoneticPr fontId="2"/>
  </si>
  <si>
    <t>平　 成　 ２８年　（ Ｂ ）</t>
    <rPh sb="0" eb="4">
      <t>ヘイセイ</t>
    </rPh>
    <rPh sb="8" eb="9">
      <t>ネン</t>
    </rPh>
    <phoneticPr fontId="2"/>
  </si>
  <si>
    <t>資料 …観光課</t>
    <rPh sb="0" eb="2">
      <t>シリョウ</t>
    </rPh>
    <rPh sb="4" eb="6">
      <t>カンコウ</t>
    </rPh>
    <rPh sb="6" eb="7">
      <t>カ</t>
    </rPh>
    <phoneticPr fontId="2"/>
  </si>
  <si>
    <t>２</t>
    <phoneticPr fontId="2"/>
  </si>
  <si>
    <t>５</t>
    <phoneticPr fontId="2"/>
  </si>
  <si>
    <t>104.0</t>
    <phoneticPr fontId="2"/>
  </si>
  <si>
    <t>６</t>
    <phoneticPr fontId="2"/>
  </si>
  <si>
    <t>７</t>
    <phoneticPr fontId="2"/>
  </si>
  <si>
    <t>８</t>
    <phoneticPr fontId="2"/>
  </si>
  <si>
    <t>１</t>
    <phoneticPr fontId="2"/>
  </si>
  <si>
    <t>３</t>
    <phoneticPr fontId="2"/>
  </si>
  <si>
    <t>４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</si>
  <si>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</si>
  <si>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</si>
  <si>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</si>
  <si>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</si>
  <si>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０</t>
    <phoneticPr fontId="2"/>
  </si>
  <si>
    <t>・</t>
    <phoneticPr fontId="2"/>
  </si>
  <si>
    <t>アフリカンサファリ</t>
    <phoneticPr fontId="2"/>
  </si>
  <si>
    <t>ハーモニーランド</t>
    <phoneticPr fontId="2"/>
  </si>
  <si>
    <t>スギノイパレス</t>
    <phoneticPr fontId="2"/>
  </si>
  <si>
    <t>うみたまご</t>
    <phoneticPr fontId="2"/>
  </si>
  <si>
    <t>アクアビ－ト</t>
    <phoneticPr fontId="2"/>
  </si>
  <si>
    <t>グロ－バルタワ－</t>
    <phoneticPr fontId="2"/>
  </si>
  <si>
    <t>ビ－コンプラザ</t>
    <phoneticPr fontId="2"/>
  </si>
  <si>
    <t>神楽女湖菖蒲園</t>
    <phoneticPr fontId="2"/>
  </si>
  <si>
    <t>平成２８年</t>
    <rPh sb="0" eb="2">
      <t>ヘイセイ</t>
    </rPh>
    <rPh sb="4" eb="5">
      <t>ネン</t>
    </rPh>
    <phoneticPr fontId="2"/>
  </si>
  <si>
    <t>アジア</t>
    <phoneticPr fontId="2"/>
  </si>
  <si>
    <t>その他アジア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</si>
  <si>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</si>
  <si>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</si>
  <si>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豪州</t>
    <rPh sb="0" eb="2">
      <t>ゴウシュウ</t>
    </rPh>
    <phoneticPr fontId="2"/>
  </si>
  <si>
    <t>オ－ストラリア　</t>
    <phoneticPr fontId="2"/>
  </si>
  <si>
    <t>その他</t>
    <rPh sb="2" eb="3">
      <t>タ</t>
    </rPh>
    <phoneticPr fontId="2"/>
  </si>
  <si>
    <t>※国名の仕分けの変更に伴い、昨年までとは数値の違う地域があります。表記・順番も観光動態に合わせ変更。</t>
    <rPh sb="1" eb="3">
      <t>コクメイ</t>
    </rPh>
    <rPh sb="4" eb="6">
      <t>シワ</t>
    </rPh>
    <rPh sb="8" eb="10">
      <t>ヘンコウ</t>
    </rPh>
    <rPh sb="11" eb="12">
      <t>トモナ</t>
    </rPh>
    <rPh sb="14" eb="16">
      <t>サクネン</t>
    </rPh>
    <rPh sb="20" eb="22">
      <t>スウチ</t>
    </rPh>
    <rPh sb="23" eb="24">
      <t>チガ</t>
    </rPh>
    <rPh sb="25" eb="27">
      <t>チイキ</t>
    </rPh>
    <rPh sb="33" eb="35">
      <t>ヒョウキ</t>
    </rPh>
    <rPh sb="36" eb="38">
      <t>ジュンバン</t>
    </rPh>
    <rPh sb="39" eb="41">
      <t>カンコウ</t>
    </rPh>
    <rPh sb="41" eb="43">
      <t>ドウタイ</t>
    </rPh>
    <rPh sb="44" eb="45">
      <t>ア</t>
    </rPh>
    <rPh sb="47" eb="49">
      <t>ヘンコウ</t>
    </rPh>
    <phoneticPr fontId="2"/>
  </si>
  <si>
    <t>平 成２８ 年 度</t>
    <rPh sb="0" eb="3">
      <t>ヘイセイ</t>
    </rPh>
    <rPh sb="6" eb="9">
      <t>ネンド</t>
    </rPh>
    <phoneticPr fontId="2"/>
  </si>
  <si>
    <t>－</t>
    <phoneticPr fontId="2"/>
  </si>
  <si>
    <t>－</t>
    <phoneticPr fontId="2"/>
  </si>
  <si>
    <t>※ （　）の数字は冷泉数（２５℃未満）で本数に含む。　　</t>
    <phoneticPr fontId="2"/>
  </si>
  <si>
    <t>　　資料 … 大分県生活環境部自然保護推進室</t>
    <rPh sb="2" eb="4">
      <t>シリョウ</t>
    </rPh>
    <rPh sb="7" eb="9">
      <t>オオイタ</t>
    </rPh>
    <rPh sb="9" eb="10">
      <t>ケン</t>
    </rPh>
    <rPh sb="10" eb="12">
      <t>セイカツ</t>
    </rPh>
    <rPh sb="12" eb="15">
      <t>カンキョウブ</t>
    </rPh>
    <rPh sb="15" eb="17">
      <t>シゼン</t>
    </rPh>
    <rPh sb="17" eb="19">
      <t>ホゴ</t>
    </rPh>
    <rPh sb="19" eb="22">
      <t>スイシンシツ</t>
    </rPh>
    <phoneticPr fontId="2"/>
  </si>
  <si>
    <t>　　　　　入　　　　　 浴　　　　　者　　　　　数　　　　　の　　　　　推　　　　　移</t>
    <phoneticPr fontId="2"/>
  </si>
  <si>
    <t>別府海浜砂湯</t>
    <phoneticPr fontId="2"/>
  </si>
  <si>
    <t>亀 陽 泉</t>
    <rPh sb="0" eb="1">
      <t>カメ</t>
    </rPh>
    <rPh sb="2" eb="3">
      <t>ヨウ</t>
    </rPh>
    <rPh sb="4" eb="5">
      <t>イズミ</t>
    </rPh>
    <phoneticPr fontId="2"/>
  </si>
  <si>
    <t>２</t>
    <phoneticPr fontId="2"/>
  </si>
  <si>
    <t>３</t>
    <phoneticPr fontId="2"/>
  </si>
  <si>
    <t>－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</si>
  <si>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</si>
  <si>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</si>
  <si>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</si>
  <si>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</si>
  <si>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</si>
  <si>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資料…温泉課</t>
    <rPh sb="0" eb="2">
      <t>シリョウ</t>
    </rPh>
    <rPh sb="3" eb="5">
      <t>オンセン</t>
    </rPh>
    <rPh sb="5" eb="6">
      <t>カ</t>
    </rPh>
    <phoneticPr fontId="2"/>
  </si>
  <si>
    <t>※ 平成２８年７月２６日、亀陽泉リニューアルオープン。</t>
    <rPh sb="2" eb="4">
      <t>ヘイセイ</t>
    </rPh>
    <rPh sb="6" eb="7">
      <t>ネン</t>
    </rPh>
    <rPh sb="8" eb="9">
      <t>ツキ</t>
    </rPh>
    <rPh sb="11" eb="12">
      <t>ニチ</t>
    </rPh>
    <rPh sb="13" eb="14">
      <t>キ</t>
    </rPh>
    <rPh sb="14" eb="15">
      <t>ヨウ</t>
    </rPh>
    <rPh sb="15" eb="16">
      <t>セン</t>
    </rPh>
    <phoneticPr fontId="2"/>
  </si>
  <si>
    <t>４．　　宿　　　泊　　　施　　　設　　　の　　　状　　　況</t>
    <rPh sb="4" eb="9">
      <t>シュクハク</t>
    </rPh>
    <rPh sb="12" eb="17">
      <t>シセツ</t>
    </rPh>
    <rPh sb="24" eb="29">
      <t>ジョウキョウ</t>
    </rPh>
    <phoneticPr fontId="2"/>
  </si>
  <si>
    <t>※ 平成２４～２７年度の入浴者数は決算値を用いて修正をおこなった。</t>
    <rPh sb="2" eb="4">
      <t>ヘイセイ</t>
    </rPh>
    <rPh sb="9" eb="11">
      <t>ネンド</t>
    </rPh>
    <rPh sb="12" eb="14">
      <t>ニュウヨク</t>
    </rPh>
    <rPh sb="14" eb="15">
      <t>シャ</t>
    </rPh>
    <rPh sb="15" eb="16">
      <t>スウ</t>
    </rPh>
    <rPh sb="17" eb="19">
      <t>ケッサン</t>
    </rPh>
    <rPh sb="19" eb="20">
      <t>チ</t>
    </rPh>
    <rPh sb="21" eb="22">
      <t>モチ</t>
    </rPh>
    <rPh sb="24" eb="26">
      <t>シュウセイ</t>
    </rPh>
    <phoneticPr fontId="2"/>
  </si>
  <si>
    <t>指数平成２７年＝１００</t>
    <rPh sb="0" eb="2">
      <t>シスウ</t>
    </rPh>
    <rPh sb="2" eb="4">
      <t>ヘイセイ</t>
    </rPh>
    <rPh sb="6" eb="7">
      <t>ネン</t>
    </rPh>
    <phoneticPr fontId="2"/>
  </si>
  <si>
    <t>※「香港」を「中国」に含む。</t>
    <rPh sb="2" eb="4">
      <t>ホンコン</t>
    </rPh>
    <rPh sb="7" eb="9">
      <t>チュウゴク</t>
    </rPh>
    <rPh sb="11" eb="12">
      <t>フク</t>
    </rPh>
    <phoneticPr fontId="7"/>
  </si>
  <si>
    <r>
      <rPr>
        <sz val="11"/>
        <color indexed="8"/>
        <rFont val="ＭＳ Ｐゴシック"/>
        <family val="3"/>
        <charset val="128"/>
      </rPr>
      <t>資料</t>
    </r>
    <r>
      <rPr>
        <sz val="12"/>
        <color indexed="8"/>
        <rFont val="ＭＳ Ｐゴシック"/>
        <family val="3"/>
        <charset val="128"/>
      </rPr>
      <t>…大分県東部保健所報</t>
    </r>
    <rPh sb="0" eb="2">
      <t>シリョウ</t>
    </rPh>
    <rPh sb="3" eb="6">
      <t>オオイタケン</t>
    </rPh>
    <rPh sb="6" eb="8">
      <t>トウブ</t>
    </rPh>
    <rPh sb="8" eb="10">
      <t>ホケン</t>
    </rPh>
    <rPh sb="10" eb="11">
      <t>ショ</t>
    </rPh>
    <rPh sb="11" eb="12">
      <t>ホウ</t>
    </rPh>
    <phoneticPr fontId="2"/>
  </si>
  <si>
    <t>資料 …大分県東部保健所報</t>
    <rPh sb="4" eb="7">
      <t>オオイタケン</t>
    </rPh>
    <rPh sb="7" eb="9">
      <t>トウブ</t>
    </rPh>
    <rPh sb="9" eb="12">
      <t>ホケンジョ</t>
    </rPh>
    <rPh sb="12" eb="13">
      <t>ホウ</t>
    </rPh>
    <phoneticPr fontId="2"/>
  </si>
  <si>
    <t>4013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</si>
</sst>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84" formatCode="0.0"/>
    <numFmt numFmtId="192" formatCode="#,##0;&quot;△ &quot;#,##0"/>
    <numFmt numFmtId="194" formatCode="#,##0.00;&quot;△ &quot;#,##0.00"/>
    <numFmt numFmtId="197" formatCode="#,##0_);\(#,##0\)"/>
    <numFmt numFmtId="208" formatCode="0.0;&quot;△ &quot;0.0"/>
    <numFmt numFmtId="211" formatCode="0_);[Red]\(0\)"/>
    <numFmt numFmtId="218" formatCode="0.0000_ "/>
    <numFmt numFmtId="219" formatCode="0.00_ "/>
    <numFmt numFmtId="225" formatCode="0.00_);[Red]\(0.0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56">
    <xf numFmtId="0" fontId="0" fillId="0" borderId="0" xfId="0"/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/>
    <xf numFmtId="218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7" fillId="0" borderId="0" xfId="0" applyFont="1" applyFill="1" applyAlignment="1"/>
    <xf numFmtId="192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49" fontId="16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192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94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194" fontId="19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5" fillId="0" borderId="0" xfId="0" applyFont="1" applyFill="1"/>
    <xf numFmtId="0" fontId="1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right" vertical="center"/>
    </xf>
    <xf numFmtId="38" fontId="18" fillId="0" borderId="0" xfId="3" applyFont="1" applyFill="1" applyBorder="1" applyAlignment="1">
      <alignment horizontal="right" vertical="center"/>
    </xf>
    <xf numFmtId="38" fontId="16" fillId="0" borderId="0" xfId="0" applyNumberFormat="1" applyFont="1" applyFill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distributed" vertical="center"/>
    </xf>
    <xf numFmtId="49" fontId="16" fillId="0" borderId="0" xfId="0" applyNumberFormat="1" applyFont="1" applyFill="1" applyAlignment="1">
      <alignment horizontal="center" vertical="center"/>
    </xf>
    <xf numFmtId="38" fontId="18" fillId="0" borderId="7" xfId="3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right" vertical="center"/>
    </xf>
    <xf numFmtId="197" fontId="18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left" vertical="center"/>
    </xf>
    <xf numFmtId="197" fontId="16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97" fontId="19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197" fontId="20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distributed" vertical="center" indent="2"/>
    </xf>
    <xf numFmtId="0" fontId="16" fillId="0" borderId="0" xfId="0" applyFont="1" applyFill="1" applyAlignment="1">
      <alignment horizontal="right" vertical="top"/>
    </xf>
    <xf numFmtId="0" fontId="16" fillId="0" borderId="0" xfId="0" applyFont="1" applyFill="1" applyBorder="1" applyAlignment="1">
      <alignment horizontal="distributed" vertical="top"/>
    </xf>
    <xf numFmtId="0" fontId="25" fillId="0" borderId="0" xfId="0" applyFont="1" applyFill="1" applyAlignment="1">
      <alignment horizontal="distributed" vertical="top"/>
    </xf>
    <xf numFmtId="0" fontId="16" fillId="0" borderId="0" xfId="0" applyFont="1" applyFill="1" applyAlignment="1">
      <alignment horizontal="distributed" vertical="top"/>
    </xf>
    <xf numFmtId="0" fontId="25" fillId="0" borderId="0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/>
    </xf>
    <xf numFmtId="49" fontId="16" fillId="0" borderId="5" xfId="0" applyNumberFormat="1" applyFont="1" applyFill="1" applyBorder="1" applyAlignment="1">
      <alignment horizontal="left" vertical="center"/>
    </xf>
    <xf numFmtId="49" fontId="16" fillId="0" borderId="6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distributed" vertical="center"/>
    </xf>
    <xf numFmtId="192" fontId="18" fillId="0" borderId="7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49" fontId="20" fillId="0" borderId="5" xfId="0" applyNumberFormat="1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192" fontId="19" fillId="0" borderId="5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211" fontId="6" fillId="0" borderId="0" xfId="0" applyNumberFormat="1" applyFont="1" applyFill="1" applyBorder="1" applyAlignment="1">
      <alignment horizontal="center" vertical="center"/>
    </xf>
    <xf numFmtId="184" fontId="18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left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/>
    </xf>
    <xf numFmtId="3" fontId="18" fillId="0" borderId="3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left" vertical="center"/>
    </xf>
    <xf numFmtId="3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" fontId="0" fillId="0" borderId="0" xfId="0" applyNumberFormat="1" applyFill="1" applyAlignment="1">
      <alignment horizontal="distributed" vertical="center"/>
    </xf>
    <xf numFmtId="49" fontId="4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192" fontId="18" fillId="0" borderId="5" xfId="0" applyNumberFormat="1" applyFont="1" applyFill="1" applyBorder="1" applyAlignment="1">
      <alignment horizontal="right" vertical="center"/>
    </xf>
    <xf numFmtId="194" fontId="19" fillId="0" borderId="0" xfId="0" applyNumberFormat="1" applyFont="1" applyFill="1" applyBorder="1" applyAlignment="1">
      <alignment horizontal="right" vertical="center"/>
    </xf>
    <xf numFmtId="194" fontId="18" fillId="0" borderId="5" xfId="0" applyNumberFormat="1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right" vertical="center"/>
    </xf>
    <xf numFmtId="192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2" fontId="18" fillId="0" borderId="0" xfId="2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49" fontId="16" fillId="0" borderId="30" xfId="0" applyNumberFormat="1" applyFont="1" applyFill="1" applyBorder="1" applyAlignment="1">
      <alignment horizontal="center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49" fontId="26" fillId="0" borderId="37" xfId="0" applyNumberFormat="1" applyFont="1" applyFill="1" applyBorder="1" applyAlignment="1">
      <alignment vertical="top" wrapText="1"/>
    </xf>
    <xf numFmtId="49" fontId="26" fillId="0" borderId="38" xfId="0" applyNumberFormat="1" applyFont="1" applyFill="1" applyBorder="1" applyAlignment="1">
      <alignment vertical="top" wrapText="1"/>
    </xf>
    <xf numFmtId="49" fontId="26" fillId="0" borderId="39" xfId="0" applyNumberFormat="1" applyFont="1" applyFill="1" applyBorder="1" applyAlignment="1">
      <alignment vertical="top" wrapText="1"/>
    </xf>
    <xf numFmtId="49" fontId="26" fillId="0" borderId="40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49" fontId="16" fillId="0" borderId="31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justify" vertical="center" wrapText="1"/>
    </xf>
    <xf numFmtId="0" fontId="16" fillId="0" borderId="33" xfId="0" applyFont="1" applyFill="1" applyBorder="1" applyAlignment="1">
      <alignment horizontal="justify" vertical="center" wrapText="1"/>
    </xf>
    <xf numFmtId="3" fontId="16" fillId="0" borderId="33" xfId="0" applyNumberFormat="1" applyFont="1" applyFill="1" applyBorder="1" applyAlignment="1">
      <alignment horizontal="justify" vertical="center" wrapText="1"/>
    </xf>
    <xf numFmtId="0" fontId="16" fillId="0" borderId="34" xfId="0" applyFont="1" applyFill="1" applyBorder="1" applyAlignment="1">
      <alignment horizontal="justify" vertical="center" wrapText="1"/>
    </xf>
    <xf numFmtId="0" fontId="16" fillId="0" borderId="35" xfId="0" applyFont="1" applyFill="1" applyBorder="1" applyAlignment="1">
      <alignment horizontal="justify" vertical="center" wrapText="1"/>
    </xf>
    <xf numFmtId="3" fontId="16" fillId="0" borderId="35" xfId="0" applyNumberFormat="1" applyFont="1" applyFill="1" applyBorder="1" applyAlignment="1">
      <alignment horizontal="justify" vertical="center" wrapText="1"/>
    </xf>
    <xf numFmtId="0" fontId="25" fillId="0" borderId="0" xfId="0" applyFont="1" applyFill="1" applyAlignment="1">
      <alignment horizontal="left" vertical="center"/>
    </xf>
    <xf numFmtId="3" fontId="25" fillId="0" borderId="0" xfId="0" applyNumberFormat="1" applyFont="1" applyFill="1" applyAlignment="1">
      <alignment horizontal="left" vertical="center"/>
    </xf>
    <xf numFmtId="192" fontId="19" fillId="0" borderId="7" xfId="0" applyNumberFormat="1" applyFont="1" applyFill="1" applyBorder="1" applyAlignment="1">
      <alignment horizontal="right" vertical="center"/>
    </xf>
    <xf numFmtId="192" fontId="18" fillId="0" borderId="0" xfId="0" applyNumberFormat="1" applyFont="1" applyFill="1" applyBorder="1" applyAlignment="1">
      <alignment horizontal="right" vertical="center"/>
    </xf>
    <xf numFmtId="0" fontId="18" fillId="0" borderId="24" xfId="0" applyFont="1" applyFill="1" applyBorder="1" applyAlignment="1">
      <alignment horizontal="justify" vertical="center" wrapText="1"/>
    </xf>
    <xf numFmtId="0" fontId="18" fillId="0" borderId="25" xfId="0" applyFont="1" applyFill="1" applyBorder="1" applyAlignment="1">
      <alignment horizontal="justify"/>
    </xf>
    <xf numFmtId="0" fontId="18" fillId="0" borderId="26" xfId="0" applyFont="1" applyFill="1" applyBorder="1" applyAlignment="1">
      <alignment horizontal="justify"/>
    </xf>
    <xf numFmtId="0" fontId="18" fillId="0" borderId="27" xfId="0" applyFont="1" applyFill="1" applyBorder="1" applyAlignment="1">
      <alignment horizontal="justify"/>
    </xf>
    <xf numFmtId="0" fontId="18" fillId="0" borderId="28" xfId="0" applyFont="1" applyFill="1" applyBorder="1" applyAlignment="1">
      <alignment horizontal="justify"/>
    </xf>
    <xf numFmtId="0" fontId="18" fillId="0" borderId="29" xfId="0" applyFont="1" applyFill="1" applyBorder="1" applyAlignment="1">
      <alignment horizontal="justify"/>
    </xf>
    <xf numFmtId="0" fontId="18" fillId="0" borderId="0" xfId="0" applyFont="1" applyFill="1" applyBorder="1" applyAlignment="1">
      <alignment horizontal="distributed" vertical="center" indent="1"/>
    </xf>
    <xf numFmtId="1" fontId="18" fillId="0" borderId="0" xfId="0" applyNumberFormat="1" applyFont="1" applyFill="1" applyBorder="1" applyAlignment="1">
      <alignment horizontal="right" vertic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3" fontId="18" fillId="0" borderId="0" xfId="1" applyNumberFormat="1" applyFont="1" applyFill="1" applyBorder="1" applyAlignment="1">
      <alignment horizontal="right" vertical="center"/>
    </xf>
    <xf numFmtId="3" fontId="18" fillId="0" borderId="5" xfId="1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Alignment="1">
      <alignment horizontal="center" vertical="center"/>
    </xf>
    <xf numFmtId="184" fontId="18" fillId="0" borderId="0" xfId="1" applyNumberFormat="1" applyFont="1" applyFill="1" applyBorder="1" applyAlignment="1">
      <alignment horizontal="right" vertical="center"/>
    </xf>
    <xf numFmtId="184" fontId="18" fillId="0" borderId="5" xfId="1" applyNumberFormat="1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225" fontId="18" fillId="0" borderId="0" xfId="2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vertical="center"/>
    </xf>
    <xf numFmtId="3" fontId="18" fillId="0" borderId="7" xfId="1" applyNumberFormat="1" applyFont="1" applyFill="1" applyBorder="1" applyAlignment="1">
      <alignment horizontal="right" vertical="center"/>
    </xf>
    <xf numFmtId="3" fontId="18" fillId="0" borderId="23" xfId="1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right" vertical="center"/>
    </xf>
    <xf numFmtId="225" fontId="18" fillId="0" borderId="0" xfId="0" applyNumberFormat="1" applyFont="1" applyFill="1" applyBorder="1" applyAlignment="1">
      <alignment horizontal="right" vertical="center"/>
    </xf>
    <xf numFmtId="219" fontId="18" fillId="0" borderId="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center" vertical="center"/>
    </xf>
    <xf numFmtId="194" fontId="18" fillId="0" borderId="1" xfId="0" applyNumberFormat="1" applyFont="1" applyFill="1" applyBorder="1" applyAlignment="1">
      <alignment horizontal="right"/>
    </xf>
    <xf numFmtId="192" fontId="18" fillId="0" borderId="1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94" fontId="18" fillId="0" borderId="0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right" vertical="center"/>
    </xf>
    <xf numFmtId="3" fontId="19" fillId="0" borderId="7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192" fontId="18" fillId="0" borderId="0" xfId="2" applyNumberFormat="1" applyFont="1" applyFill="1" applyBorder="1" applyAlignment="1">
      <alignment horizontal="right" vertical="center"/>
    </xf>
    <xf numFmtId="194" fontId="18" fillId="0" borderId="1" xfId="0" applyNumberFormat="1" applyFont="1" applyFill="1" applyBorder="1" applyAlignment="1">
      <alignment horizontal="right" vertical="center"/>
    </xf>
    <xf numFmtId="192" fontId="18" fillId="0" borderId="7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3" fontId="18" fillId="0" borderId="0" xfId="0" applyNumberFormat="1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7" xfId="0" applyFont="1" applyFill="1" applyBorder="1" applyAlignment="1">
      <alignment horizontal="distributed" vertical="center" justifyLastLine="1"/>
    </xf>
    <xf numFmtId="0" fontId="18" fillId="0" borderId="0" xfId="0" applyFont="1" applyFill="1" applyBorder="1" applyAlignment="1">
      <alignment horizontal="distributed" vertical="center" justifyLastLine="1"/>
    </xf>
    <xf numFmtId="0" fontId="18" fillId="0" borderId="0" xfId="0" applyFont="1" applyFill="1" applyAlignment="1">
      <alignment horizontal="distributed" vertical="center" justifyLastLine="1"/>
    </xf>
    <xf numFmtId="0" fontId="18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92" fontId="18" fillId="0" borderId="3" xfId="0" applyNumberFormat="1" applyFont="1" applyFill="1" applyBorder="1" applyAlignment="1">
      <alignment horizontal="right" vertical="center"/>
    </xf>
    <xf numFmtId="184" fontId="18" fillId="0" borderId="3" xfId="1" applyNumberFormat="1" applyFont="1" applyFill="1" applyBorder="1" applyAlignment="1">
      <alignment horizontal="right" vertical="center"/>
    </xf>
    <xf numFmtId="184" fontId="18" fillId="0" borderId="6" xfId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distributed" vertical="center" indent="1"/>
    </xf>
    <xf numFmtId="0" fontId="18" fillId="0" borderId="17" xfId="0" applyFont="1" applyFill="1" applyBorder="1" applyAlignment="1">
      <alignment horizontal="distributed" vertical="center" indent="1"/>
    </xf>
    <xf numFmtId="0" fontId="18" fillId="0" borderId="9" xfId="0" applyFont="1" applyFill="1" applyBorder="1" applyAlignment="1">
      <alignment horizontal="distributed" vertical="center" indent="1"/>
    </xf>
    <xf numFmtId="0" fontId="18" fillId="0" borderId="10" xfId="0" applyFont="1" applyFill="1" applyBorder="1" applyAlignment="1">
      <alignment horizontal="distributed" vertical="center" indent="1"/>
    </xf>
    <xf numFmtId="49" fontId="18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left" vertical="center"/>
    </xf>
    <xf numFmtId="192" fontId="19" fillId="0" borderId="14" xfId="0" applyNumberFormat="1" applyFont="1" applyFill="1" applyBorder="1" applyAlignment="1">
      <alignment horizontal="right" vertical="center"/>
    </xf>
    <xf numFmtId="192" fontId="19" fillId="0" borderId="15" xfId="0" applyNumberFormat="1" applyFont="1" applyFill="1" applyBorder="1" applyAlignment="1">
      <alignment horizontal="right" vertical="center"/>
    </xf>
    <xf numFmtId="192" fontId="18" fillId="0" borderId="14" xfId="0" applyNumberFormat="1" applyFont="1" applyFill="1" applyBorder="1" applyAlignment="1">
      <alignment horizontal="right" vertical="center"/>
    </xf>
    <xf numFmtId="192" fontId="18" fillId="0" borderId="15" xfId="0" applyNumberFormat="1" applyFont="1" applyFill="1" applyBorder="1" applyAlignment="1">
      <alignment horizontal="right" vertical="center"/>
    </xf>
    <xf numFmtId="1" fontId="18" fillId="0" borderId="0" xfId="2" applyNumberFormat="1" applyFont="1" applyFill="1" applyBorder="1" applyAlignment="1">
      <alignment horizontal="right" vertical="center"/>
    </xf>
    <xf numFmtId="208" fontId="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84" fontId="14" fillId="0" borderId="0" xfId="2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Border="1" applyAlignment="1">
      <alignment horizontal="distributed" vertical="center"/>
    </xf>
    <xf numFmtId="192" fontId="5" fillId="0" borderId="0" xfId="0" applyNumberFormat="1" applyFont="1" applyFill="1" applyBorder="1" applyAlignment="1">
      <alignment horizontal="distributed" vertical="center"/>
    </xf>
    <xf numFmtId="3" fontId="4" fillId="0" borderId="7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7" fillId="0" borderId="0" xfId="0" applyFont="1" applyFill="1"/>
    <xf numFmtId="3" fontId="4" fillId="0" borderId="23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3" applyNumberFormat="1" applyFont="1" applyFill="1" applyBorder="1" applyAlignment="1">
      <alignment horizontal="right" vertical="center"/>
    </xf>
    <xf numFmtId="208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3" fontId="18" fillId="0" borderId="0" xfId="0" applyNumberFormat="1" applyFont="1" applyFill="1" applyAlignment="1">
      <alignment horizontal="center" vertical="center"/>
    </xf>
    <xf numFmtId="38" fontId="18" fillId="0" borderId="0" xfId="3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8" fontId="16" fillId="0" borderId="0" xfId="3" applyFont="1" applyFill="1" applyBorder="1" applyAlignment="1">
      <alignment horizontal="right" vertical="center"/>
    </xf>
    <xf numFmtId="3" fontId="16" fillId="0" borderId="0" xfId="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0" fontId="27" fillId="0" borderId="5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0" fontId="20" fillId="0" borderId="9" xfId="0" applyFont="1" applyFill="1" applyBorder="1" applyAlignment="1">
      <alignment horizontal="left" vertical="center"/>
    </xf>
    <xf numFmtId="3" fontId="20" fillId="0" borderId="9" xfId="0" applyNumberFormat="1" applyFont="1" applyFill="1" applyBorder="1" applyAlignment="1">
      <alignment horizontal="left" vertical="center"/>
    </xf>
    <xf numFmtId="3" fontId="20" fillId="0" borderId="10" xfId="0" applyNumberFormat="1" applyFont="1" applyFill="1" applyBorder="1" applyAlignment="1">
      <alignment horizontal="left" vertical="center"/>
    </xf>
    <xf numFmtId="3" fontId="20" fillId="0" borderId="0" xfId="3" applyNumberFormat="1" applyFont="1" applyFill="1" applyBorder="1" applyAlignment="1">
      <alignment horizontal="right" vertical="center"/>
    </xf>
    <xf numFmtId="38" fontId="20" fillId="0" borderId="0" xfId="3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distributed" vertical="center"/>
    </xf>
    <xf numFmtId="3" fontId="16" fillId="0" borderId="5" xfId="3" applyNumberFormat="1" applyFont="1" applyFill="1" applyBorder="1" applyAlignment="1">
      <alignment horizontal="right" vertical="center"/>
    </xf>
    <xf numFmtId="38" fontId="16" fillId="0" borderId="5" xfId="3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horizontal="center" vertical="center"/>
    </xf>
    <xf numFmtId="38" fontId="18" fillId="0" borderId="7" xfId="3" applyFont="1" applyFill="1" applyBorder="1" applyAlignment="1">
      <alignment horizontal="right" vertical="center"/>
    </xf>
    <xf numFmtId="38" fontId="19" fillId="0" borderId="7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horizontal="right" vertical="center"/>
    </xf>
    <xf numFmtId="38" fontId="18" fillId="0" borderId="5" xfId="3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38" fontId="18" fillId="0" borderId="23" xfId="3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distributed" vertical="center"/>
    </xf>
    <xf numFmtId="38" fontId="20" fillId="0" borderId="1" xfId="3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distributed" vertical="center" wrapText="1"/>
    </xf>
    <xf numFmtId="3" fontId="16" fillId="0" borderId="1" xfId="0" applyNumberFormat="1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distributed" vertical="center" wrapText="1"/>
    </xf>
    <xf numFmtId="3" fontId="16" fillId="0" borderId="0" xfId="0" applyNumberFormat="1" applyFont="1" applyFill="1" applyBorder="1" applyAlignment="1">
      <alignment horizontal="distributed" vertical="center" wrapText="1"/>
    </xf>
    <xf numFmtId="0" fontId="16" fillId="0" borderId="8" xfId="0" applyFont="1" applyFill="1" applyBorder="1" applyAlignment="1">
      <alignment horizontal="distributed" vertical="center" wrapText="1"/>
    </xf>
    <xf numFmtId="3" fontId="16" fillId="0" borderId="8" xfId="0" applyNumberFormat="1" applyFont="1" applyFill="1" applyBorder="1" applyAlignment="1">
      <alignment horizontal="distributed" vertical="center" wrapText="1"/>
    </xf>
    <xf numFmtId="0" fontId="25" fillId="0" borderId="1" xfId="0" applyFont="1" applyFill="1" applyBorder="1" applyAlignment="1">
      <alignment horizontal="distributed" vertical="center"/>
    </xf>
    <xf numFmtId="3" fontId="25" fillId="0" borderId="1" xfId="0" applyNumberFormat="1" applyFont="1" applyFill="1" applyBorder="1" applyAlignment="1">
      <alignment horizontal="distributed" vertical="center"/>
    </xf>
    <xf numFmtId="0" fontId="25" fillId="0" borderId="8" xfId="0" applyFont="1" applyFill="1" applyBorder="1" applyAlignment="1">
      <alignment horizontal="distributed" vertical="center"/>
    </xf>
    <xf numFmtId="3" fontId="25" fillId="0" borderId="8" xfId="0" applyNumberFormat="1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distributed" vertical="center"/>
    </xf>
    <xf numFmtId="3" fontId="25" fillId="0" borderId="9" xfId="0" applyNumberFormat="1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center" vertical="center"/>
    </xf>
    <xf numFmtId="192" fontId="18" fillId="0" borderId="36" xfId="0" applyNumberFormat="1" applyFont="1" applyFill="1" applyBorder="1" applyAlignment="1">
      <alignment horizontal="right" vertical="center"/>
    </xf>
    <xf numFmtId="192" fontId="18" fillId="0" borderId="30" xfId="0" applyNumberFormat="1" applyFont="1" applyFill="1" applyBorder="1" applyAlignment="1">
      <alignment horizontal="right" vertical="center"/>
    </xf>
    <xf numFmtId="192" fontId="18" fillId="0" borderId="31" xfId="0" applyNumberFormat="1" applyFont="1" applyFill="1" applyBorder="1" applyAlignment="1">
      <alignment horizontal="right" vertical="center"/>
    </xf>
    <xf numFmtId="192" fontId="19" fillId="0" borderId="36" xfId="0" applyNumberFormat="1" applyFont="1" applyFill="1" applyBorder="1" applyAlignment="1">
      <alignment horizontal="center" vertical="center"/>
    </xf>
    <xf numFmtId="192" fontId="19" fillId="0" borderId="30" xfId="0" applyNumberFormat="1" applyFont="1" applyFill="1" applyBorder="1" applyAlignment="1">
      <alignment horizontal="center" vertical="center"/>
    </xf>
    <xf numFmtId="192" fontId="19" fillId="0" borderId="3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distributed" vertical="top"/>
    </xf>
    <xf numFmtId="192" fontId="18" fillId="0" borderId="49" xfId="0" applyNumberFormat="1" applyFont="1" applyFill="1" applyBorder="1" applyAlignment="1">
      <alignment horizontal="right" vertical="center"/>
    </xf>
    <xf numFmtId="0" fontId="19" fillId="0" borderId="3" xfId="0" quotePrefix="1" applyNumberFormat="1" applyFont="1" applyFill="1" applyBorder="1" applyAlignment="1">
      <alignment horizontal="center" vertical="center"/>
    </xf>
    <xf numFmtId="0" fontId="19" fillId="0" borderId="49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distributed" vertical="center"/>
    </xf>
    <xf numFmtId="49" fontId="16" fillId="0" borderId="23" xfId="0" applyNumberFormat="1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25" fillId="0" borderId="2" xfId="0" applyFont="1" applyFill="1" applyBorder="1"/>
    <xf numFmtId="0" fontId="25" fillId="0" borderId="21" xfId="0" applyFont="1" applyFill="1" applyBorder="1"/>
    <xf numFmtId="0" fontId="25" fillId="0" borderId="8" xfId="0" applyFont="1" applyFill="1" applyBorder="1"/>
    <xf numFmtId="0" fontId="16" fillId="0" borderId="2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197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97" fontId="19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3" xfId="0" applyNumberFormat="1" applyFont="1" applyFill="1" applyBorder="1" applyAlignment="1">
      <alignment horizontal="right" vertical="center"/>
    </xf>
    <xf numFmtId="192" fontId="18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distributed" vertical="center" indent="2"/>
    </xf>
    <xf numFmtId="0" fontId="16" fillId="0" borderId="0" xfId="0" applyFont="1" applyFill="1" applyBorder="1" applyAlignment="1">
      <alignment horizontal="distributed" vertical="center" indent="2"/>
    </xf>
    <xf numFmtId="0" fontId="25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distributed" vertical="center" indent="2"/>
    </xf>
    <xf numFmtId="3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distributed" vertical="center" indent="2"/>
    </xf>
    <xf numFmtId="0" fontId="16" fillId="0" borderId="3" xfId="0" applyFont="1" applyFill="1" applyBorder="1" applyAlignment="1">
      <alignment horizontal="distributed" vertical="center" indent="2"/>
    </xf>
    <xf numFmtId="197" fontId="18" fillId="0" borderId="7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distributed" vertical="center" indent="2"/>
    </xf>
    <xf numFmtId="0" fontId="16" fillId="0" borderId="6" xfId="0" applyFont="1" applyFill="1" applyBorder="1" applyAlignment="1">
      <alignment horizontal="distributed" vertical="center" indent="2"/>
    </xf>
    <xf numFmtId="197" fontId="18" fillId="0" borderId="23" xfId="0" applyNumberFormat="1" applyFont="1" applyFill="1" applyBorder="1" applyAlignment="1">
      <alignment horizontal="right" vertical="center"/>
    </xf>
    <xf numFmtId="197" fontId="18" fillId="0" borderId="5" xfId="0" applyNumberFormat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distributed" vertical="center" indent="2"/>
    </xf>
    <xf numFmtId="0" fontId="16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right" vertical="center"/>
    </xf>
    <xf numFmtId="192" fontId="19" fillId="0" borderId="5" xfId="0" applyNumberFormat="1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center" vertical="center"/>
    </xf>
    <xf numFmtId="197" fontId="18" fillId="0" borderId="0" xfId="0" quotePrefix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distributed" vertical="center" indent="1"/>
    </xf>
    <xf numFmtId="0" fontId="16" fillId="0" borderId="3" xfId="0" applyFont="1" applyFill="1" applyBorder="1" applyAlignment="1">
      <alignment horizontal="distributed" vertical="center" indent="1"/>
    </xf>
    <xf numFmtId="0" fontId="25" fillId="0" borderId="1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192" fontId="19" fillId="0" borderId="1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197" fontId="19" fillId="0" borderId="1" xfId="0" applyNumberFormat="1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 indent="1"/>
    </xf>
    <xf numFmtId="0" fontId="20" fillId="0" borderId="3" xfId="0" applyFont="1" applyFill="1" applyBorder="1" applyAlignment="1">
      <alignment horizontal="distributed" vertical="center" indent="1"/>
    </xf>
    <xf numFmtId="3" fontId="18" fillId="0" borderId="0" xfId="0" quotePrefix="1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distributed" vertical="center" indent="1"/>
    </xf>
    <xf numFmtId="0" fontId="16" fillId="0" borderId="6" xfId="0" applyFont="1" applyFill="1" applyBorder="1" applyAlignment="1">
      <alignment horizontal="distributed" vertical="center" indent="1"/>
    </xf>
    <xf numFmtId="197" fontId="18" fillId="0" borderId="5" xfId="0" quotePrefix="1" applyNumberFormat="1" applyFont="1" applyFill="1" applyBorder="1" applyAlignment="1">
      <alignment horizontal="left" vertical="center"/>
    </xf>
  </cellXfs>
  <cellStyles count="4">
    <cellStyle name="パーセント" xfId="1" builtinId="5"/>
    <cellStyle name="パーセント 2" xfId="2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19</xdr:row>
      <xdr:rowOff>295275</xdr:rowOff>
    </xdr:from>
    <xdr:to>
      <xdr:col>65</xdr:col>
      <xdr:colOff>76200</xdr:colOff>
      <xdr:row>36</xdr:row>
      <xdr:rowOff>9525</xdr:rowOff>
    </xdr:to>
    <xdr:pic>
      <xdr:nvPicPr>
        <xdr:cNvPr id="4219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5343525"/>
          <a:ext cx="8896350" cy="379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5:T35"/>
  <sheetViews>
    <sheetView showGridLines="0" tabSelected="1" zoomScaleNormal="100" workbookViewId="0">
      <selection activeCell="F11" sqref="F11:L11"/>
    </sheetView>
  </sheetViews>
  <sheetFormatPr defaultColWidth="5.625" defaultRowHeight="20.100000000000001" customHeight="1"/>
  <cols>
    <col min="1" max="1" width="4.625" style="7" customWidth="1"/>
    <col min="2" max="14" width="5.625" style="7"/>
    <col min="15" max="15" width="0" style="7" hidden="1" customWidth="1"/>
    <col min="16" max="16" width="5.875" style="7" hidden="1" customWidth="1"/>
    <col min="17" max="18" width="0" style="7" hidden="1" customWidth="1"/>
    <col min="19" max="16384" width="5.625" style="7"/>
  </cols>
  <sheetData>
    <row r="5" spans="2:20" ht="20.100000000000001" customHeight="1"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2:20" ht="20.100000000000001" customHeight="1">
      <c r="B6" s="146" t="s">
        <v>1</v>
      </c>
      <c r="C6" s="145"/>
      <c r="D6" s="141" t="s">
        <v>10</v>
      </c>
      <c r="E6" s="142"/>
      <c r="F6" s="143"/>
      <c r="G6" s="143"/>
      <c r="H6" s="143"/>
      <c r="I6" s="143"/>
      <c r="J6" s="143"/>
      <c r="K6" s="143"/>
      <c r="L6" s="143"/>
      <c r="M6" s="143"/>
      <c r="N6" s="119"/>
      <c r="O6" s="119"/>
      <c r="P6" s="119"/>
      <c r="Q6" s="120"/>
      <c r="R6" s="120"/>
      <c r="S6" s="120"/>
      <c r="T6" s="120"/>
    </row>
    <row r="7" spans="2:20" ht="20.100000000000001" customHeight="1">
      <c r="B7" s="145"/>
      <c r="C7" s="145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19"/>
      <c r="O7" s="119"/>
      <c r="P7" s="119"/>
      <c r="Q7" s="120"/>
      <c r="R7" s="120"/>
      <c r="S7" s="120"/>
      <c r="T7" s="120"/>
    </row>
    <row r="8" spans="2:20" ht="20.100000000000001" customHeight="1"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</row>
    <row r="9" spans="2:20" ht="20.100000000000001" customHeight="1"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  <row r="10" spans="2:20" ht="20.100000000000001" customHeight="1"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2:20" ht="20.100000000000001" customHeight="1">
      <c r="D11" s="144" t="s">
        <v>115</v>
      </c>
      <c r="E11" s="145"/>
      <c r="F11" s="139" t="s">
        <v>93</v>
      </c>
      <c r="G11" s="140"/>
      <c r="H11" s="140"/>
      <c r="I11" s="140"/>
      <c r="J11" s="140"/>
      <c r="K11" s="140"/>
      <c r="L11" s="140"/>
      <c r="M11" s="119"/>
      <c r="N11" s="119"/>
      <c r="O11" s="119"/>
      <c r="P11" s="119"/>
      <c r="Q11" s="120"/>
      <c r="R11" s="120"/>
      <c r="S11" s="120"/>
      <c r="T11" s="120"/>
    </row>
    <row r="12" spans="2:20" ht="20.100000000000001" customHeight="1">
      <c r="D12" s="144" t="s">
        <v>116</v>
      </c>
      <c r="E12" s="145"/>
      <c r="F12" s="139" t="s">
        <v>3</v>
      </c>
      <c r="G12" s="140"/>
      <c r="H12" s="140"/>
      <c r="I12" s="140"/>
      <c r="J12" s="140"/>
      <c r="K12" s="120"/>
      <c r="L12" s="119"/>
      <c r="M12" s="119"/>
      <c r="N12" s="119"/>
      <c r="O12" s="119"/>
      <c r="P12" s="119"/>
      <c r="Q12" s="120"/>
      <c r="R12" s="120"/>
      <c r="S12" s="120"/>
      <c r="T12" s="120"/>
    </row>
    <row r="13" spans="2:20" ht="20.100000000000001" customHeight="1">
      <c r="D13" s="144" t="s">
        <v>117</v>
      </c>
      <c r="E13" s="145"/>
      <c r="F13" s="139" t="s">
        <v>2</v>
      </c>
      <c r="G13" s="140"/>
      <c r="H13" s="140"/>
      <c r="I13" s="140"/>
      <c r="J13" s="140"/>
      <c r="K13" s="140"/>
      <c r="L13" s="119"/>
      <c r="M13" s="119"/>
      <c r="N13" s="119"/>
      <c r="O13" s="120"/>
      <c r="P13" s="120"/>
      <c r="Q13" s="120"/>
      <c r="R13" s="120"/>
      <c r="S13" s="120"/>
      <c r="T13" s="120"/>
    </row>
    <row r="14" spans="2:20" ht="20.100000000000001" customHeight="1">
      <c r="D14" s="144" t="s">
        <v>118</v>
      </c>
      <c r="E14" s="145"/>
      <c r="F14" s="139" t="s">
        <v>4</v>
      </c>
      <c r="G14" s="140"/>
      <c r="H14" s="140"/>
      <c r="I14" s="140"/>
      <c r="J14" s="119"/>
      <c r="K14" s="119"/>
      <c r="L14" s="119"/>
      <c r="M14" s="119"/>
      <c r="N14" s="119"/>
      <c r="O14" s="119"/>
      <c r="P14" s="119"/>
      <c r="Q14" s="120"/>
      <c r="R14" s="120"/>
      <c r="S14" s="120"/>
      <c r="T14" s="120"/>
    </row>
    <row r="15" spans="2:20" ht="20.100000000000001" customHeight="1">
      <c r="D15" s="144" t="s">
        <v>119</v>
      </c>
      <c r="E15" s="145"/>
      <c r="F15" s="139" t="s">
        <v>5</v>
      </c>
      <c r="G15" s="140"/>
      <c r="H15" s="140"/>
      <c r="I15" s="140"/>
      <c r="J15" s="140"/>
      <c r="K15" s="119"/>
      <c r="L15" s="119"/>
      <c r="M15" s="119"/>
      <c r="N15" s="119"/>
      <c r="O15" s="119"/>
      <c r="P15" s="119"/>
      <c r="Q15" s="120"/>
      <c r="R15" s="120"/>
      <c r="S15" s="120"/>
      <c r="T15" s="120"/>
    </row>
    <row r="16" spans="2:20" ht="20.100000000000001" customHeight="1">
      <c r="D16" s="144" t="s">
        <v>120</v>
      </c>
      <c r="E16" s="145"/>
      <c r="F16" s="139" t="s">
        <v>6</v>
      </c>
      <c r="G16" s="140"/>
      <c r="H16" s="140"/>
      <c r="I16" s="140"/>
      <c r="J16" s="119"/>
      <c r="K16" s="119"/>
      <c r="L16" s="119"/>
      <c r="M16" s="119"/>
      <c r="N16" s="119"/>
      <c r="O16" s="119"/>
      <c r="P16" s="119"/>
      <c r="Q16" s="120"/>
      <c r="R16" s="120"/>
      <c r="S16" s="120"/>
      <c r="T16" s="120"/>
    </row>
    <row r="17" spans="4:20" ht="20.100000000000001" customHeight="1">
      <c r="D17" s="144" t="s">
        <v>121</v>
      </c>
      <c r="E17" s="145"/>
      <c r="F17" s="139" t="s">
        <v>7</v>
      </c>
      <c r="G17" s="140"/>
      <c r="H17" s="140"/>
      <c r="I17" s="140"/>
      <c r="J17" s="119"/>
      <c r="K17" s="119"/>
      <c r="L17" s="119"/>
      <c r="M17" s="119"/>
      <c r="N17" s="119"/>
      <c r="O17" s="119"/>
      <c r="P17" s="119"/>
      <c r="Q17" s="120"/>
      <c r="R17" s="120"/>
      <c r="S17" s="120"/>
      <c r="T17" s="120"/>
    </row>
    <row r="18" spans="4:20" ht="20.100000000000001" customHeight="1">
      <c r="D18" s="144" t="s">
        <v>122</v>
      </c>
      <c r="E18" s="145"/>
      <c r="F18" s="139" t="s">
        <v>9</v>
      </c>
      <c r="G18" s="140"/>
      <c r="H18" s="140"/>
      <c r="I18" s="140"/>
      <c r="J18" s="140"/>
      <c r="K18" s="119"/>
      <c r="L18" s="120"/>
      <c r="M18" s="120"/>
      <c r="N18" s="120"/>
      <c r="O18" s="119"/>
      <c r="P18" s="119"/>
      <c r="Q18" s="120"/>
      <c r="R18" s="120"/>
      <c r="S18" s="120"/>
      <c r="T18" s="120"/>
    </row>
    <row r="19" spans="4:20" ht="20.100000000000001" customHeight="1">
      <c r="D19" s="144" t="s">
        <v>123</v>
      </c>
      <c r="E19" s="145"/>
      <c r="F19" s="139" t="s">
        <v>101</v>
      </c>
      <c r="G19" s="140"/>
      <c r="H19" s="140"/>
      <c r="I19" s="140"/>
      <c r="J19" s="140"/>
      <c r="K19" s="140"/>
      <c r="L19" s="120"/>
      <c r="M19" s="120"/>
      <c r="N19" s="120"/>
      <c r="O19" s="119"/>
      <c r="P19" s="119"/>
      <c r="Q19" s="120"/>
      <c r="R19" s="120"/>
      <c r="S19" s="120"/>
      <c r="T19" s="120"/>
    </row>
    <row r="20" spans="4:20" ht="20.100000000000001" customHeight="1">
      <c r="D20" s="144" t="s">
        <v>124</v>
      </c>
      <c r="E20" s="145"/>
      <c r="F20" s="139" t="s">
        <v>8</v>
      </c>
      <c r="G20" s="140"/>
      <c r="H20" s="140"/>
      <c r="I20" s="140"/>
      <c r="J20" s="140"/>
      <c r="K20" s="140"/>
      <c r="L20" s="140"/>
      <c r="M20" s="119"/>
      <c r="N20" s="119"/>
      <c r="O20" s="119"/>
      <c r="P20" s="119">
        <v>4013</v>
      </c>
      <c r="Q20" s="120"/>
      <c r="R20" s="120"/>
      <c r="S20" s="120"/>
      <c r="T20" s="120"/>
    </row>
    <row r="21" spans="4:20" ht="20.100000000000001" customHeight="1">
      <c r="D21" s="144" t="s">
        <v>125</v>
      </c>
      <c r="E21" s="145"/>
      <c r="F21" s="139" t="s">
        <v>129</v>
      </c>
      <c r="G21" s="140"/>
      <c r="H21" s="140"/>
      <c r="I21" s="140"/>
      <c r="J21" s="140"/>
      <c r="K21" s="140"/>
      <c r="L21" s="140"/>
      <c r="M21" s="140"/>
      <c r="N21" s="140"/>
      <c r="O21" s="119"/>
      <c r="P21" s="127"/>
      <c r="Q21" s="128"/>
      <c r="R21" s="128"/>
      <c r="S21" s="128"/>
      <c r="T21" s="128"/>
    </row>
    <row r="22" spans="4:20" ht="20.100000000000001" customHeight="1">
      <c r="D22" s="11"/>
      <c r="G22" s="12"/>
    </row>
    <row r="23" spans="4:20" ht="20.100000000000001" customHeight="1">
      <c r="D23" s="11"/>
      <c r="G23" s="12"/>
    </row>
    <row r="24" spans="4:20" ht="20.100000000000001" customHeight="1">
      <c r="D24" s="11"/>
      <c r="G24" s="12"/>
    </row>
    <row r="25" spans="4:20" ht="20.100000000000001" customHeight="1">
      <c r="D25" s="11"/>
      <c r="G25" s="12"/>
    </row>
    <row r="26" spans="4:20" ht="20.100000000000001" customHeight="1">
      <c r="D26" s="11"/>
      <c r="G26" s="12"/>
    </row>
    <row r="27" spans="4:20" ht="20.100000000000001" customHeight="1">
      <c r="D27" s="11"/>
      <c r="G27" s="12"/>
    </row>
    <row r="28" spans="4:20" ht="20.100000000000001" customHeight="1">
      <c r="D28" s="11"/>
      <c r="G28" s="12"/>
    </row>
    <row r="29" spans="4:20" ht="20.100000000000001" customHeight="1">
      <c r="D29" s="11"/>
      <c r="G29" s="12"/>
    </row>
    <row r="30" spans="4:20" ht="20.100000000000001" customHeight="1">
      <c r="D30" s="11"/>
      <c r="G30" s="12"/>
    </row>
    <row r="31" spans="4:20" ht="20.100000000000001" customHeight="1">
      <c r="D31" s="11"/>
      <c r="G31" s="12"/>
    </row>
    <row r="32" spans="4:20" ht="20.100000000000001" customHeight="1">
      <c r="D32" s="11"/>
      <c r="G32" s="12"/>
    </row>
    <row r="33" spans="4:7" ht="20.100000000000001" customHeight="1">
      <c r="D33" s="11"/>
      <c r="G33" s="12"/>
    </row>
    <row r="34" spans="4:7" ht="20.100000000000001" customHeight="1">
      <c r="D34" s="11"/>
      <c r="G34" s="12"/>
    </row>
    <row r="35" spans="4:7" ht="20.100000000000001" customHeight="1">
      <c r="D35" s="11"/>
    </row>
  </sheetData>
  <mergeCells count="24">
    <mergeCell ref="D21:E21"/>
    <mergeCell ref="F21:N21"/>
    <mergeCell ref="F18:J18"/>
    <mergeCell ref="F19:K19"/>
    <mergeCell ref="D19:E19"/>
    <mergeCell ref="D20:E20"/>
    <mergeCell ref="D18:E18"/>
    <mergeCell ref="B6:C7"/>
    <mergeCell ref="D12:E12"/>
    <mergeCell ref="F20:L20"/>
    <mergeCell ref="F15:J15"/>
    <mergeCell ref="D15:E15"/>
    <mergeCell ref="D16:E16"/>
    <mergeCell ref="D17:E17"/>
    <mergeCell ref="F14:I14"/>
    <mergeCell ref="F16:I16"/>
    <mergeCell ref="F17:I17"/>
    <mergeCell ref="F13:K13"/>
    <mergeCell ref="F11:L11"/>
    <mergeCell ref="D6:M7"/>
    <mergeCell ref="F12:J12"/>
    <mergeCell ref="D11:E11"/>
    <mergeCell ref="D14:E14"/>
    <mergeCell ref="D13:E13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29" orientation="portrait" useFirstPageNumber="1" r:id="rId1"/>
  <headerFooter scaleWithDoc="0" alignWithMargins="0">
    <oddFooter>&amp;C&amp;P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1"/>
  <sheetViews>
    <sheetView showGridLines="0" tabSelected="1" topLeftCell="B1" zoomScale="70" zoomScaleNormal="70" workbookViewId="0">
      <selection activeCell="F11" sqref="F11:L11"/>
    </sheetView>
  </sheetViews>
  <sheetFormatPr defaultColWidth="3.625" defaultRowHeight="21.95" customHeight="1"/>
  <cols>
    <col min="1" max="32" width="3.625" style="27" customWidth="1"/>
    <col min="33" max="33" width="1.125" style="32" customWidth="1"/>
    <col min="34" max="65" width="3.625" style="27" customWidth="1"/>
    <col min="66" max="66" width="3.625" style="27"/>
    <col min="67" max="68" width="0" style="27" hidden="1" customWidth="1"/>
    <col min="69" max="69" width="6.625" style="27" hidden="1" customWidth="1"/>
    <col min="70" max="80" width="0" style="27" hidden="1" customWidth="1"/>
    <col min="81" max="16384" width="3.625" style="27"/>
  </cols>
  <sheetData>
    <row r="1" spans="1:65" ht="30" customHeight="1">
      <c r="A1" s="169" t="s">
        <v>154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26"/>
      <c r="Z1" s="26"/>
      <c r="AA1" s="26"/>
      <c r="AB1" s="26"/>
      <c r="AC1" s="26"/>
      <c r="AD1" s="26"/>
      <c r="AE1" s="26"/>
      <c r="AF1" s="26"/>
      <c r="AG1" s="60"/>
    </row>
    <row r="2" spans="1:65" ht="18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6"/>
      <c r="Z2" s="26"/>
      <c r="AA2" s="26"/>
      <c r="AB2" s="26"/>
      <c r="AC2" s="26"/>
      <c r="AD2" s="26"/>
      <c r="AE2" s="26"/>
      <c r="AF2" s="26"/>
      <c r="AG2" s="60"/>
    </row>
    <row r="3" spans="1:65" ht="24.95" customHeight="1">
      <c r="A3" s="171" t="s">
        <v>126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61"/>
      <c r="AH3" s="160" t="s">
        <v>66</v>
      </c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</row>
    <row r="4" spans="1:65" ht="20.25" customHeight="1" thickBot="1">
      <c r="A4" s="170" t="s">
        <v>67</v>
      </c>
      <c r="B4" s="170"/>
      <c r="C4" s="170"/>
      <c r="D4" s="170"/>
    </row>
    <row r="5" spans="1:65" ht="18" customHeight="1">
      <c r="A5" s="176" t="s">
        <v>94</v>
      </c>
      <c r="B5" s="177"/>
      <c r="C5" s="177"/>
      <c r="D5" s="177"/>
      <c r="E5" s="177"/>
      <c r="F5" s="178"/>
      <c r="G5" s="178"/>
      <c r="H5" s="178"/>
      <c r="I5" s="174" t="s">
        <v>219</v>
      </c>
      <c r="J5" s="174"/>
      <c r="K5" s="174"/>
      <c r="L5" s="174"/>
      <c r="M5" s="174" t="s">
        <v>220</v>
      </c>
      <c r="N5" s="174"/>
      <c r="O5" s="174"/>
      <c r="P5" s="174"/>
      <c r="Q5" s="174" t="s">
        <v>221</v>
      </c>
      <c r="R5" s="174"/>
      <c r="S5" s="174"/>
      <c r="T5" s="174"/>
      <c r="U5" s="161" t="s">
        <v>222</v>
      </c>
      <c r="V5" s="161"/>
      <c r="W5" s="161"/>
      <c r="X5" s="161"/>
      <c r="Y5" s="161" t="s">
        <v>223</v>
      </c>
      <c r="Z5" s="161"/>
      <c r="AA5" s="161"/>
      <c r="AB5" s="161"/>
      <c r="AC5" s="161" t="s">
        <v>224</v>
      </c>
      <c r="AD5" s="161"/>
      <c r="AE5" s="161"/>
      <c r="AF5" s="172"/>
      <c r="AG5" s="30"/>
      <c r="AH5" s="163" t="s">
        <v>225</v>
      </c>
      <c r="AI5" s="161"/>
      <c r="AJ5" s="161"/>
      <c r="AK5" s="161"/>
      <c r="AL5" s="161" t="s">
        <v>226</v>
      </c>
      <c r="AM5" s="161"/>
      <c r="AN5" s="161"/>
      <c r="AO5" s="161"/>
      <c r="AP5" s="161" t="s">
        <v>227</v>
      </c>
      <c r="AQ5" s="161"/>
      <c r="AR5" s="161"/>
      <c r="AS5" s="161"/>
      <c r="AT5" s="161" t="s">
        <v>228</v>
      </c>
      <c r="AU5" s="161"/>
      <c r="AV5" s="161"/>
      <c r="AW5" s="161"/>
      <c r="AX5" s="161" t="s">
        <v>229</v>
      </c>
      <c r="AY5" s="161"/>
      <c r="AZ5" s="161"/>
      <c r="BA5" s="161"/>
      <c r="BB5" s="161" t="s">
        <v>230</v>
      </c>
      <c r="BC5" s="161"/>
      <c r="BD5" s="161"/>
      <c r="BE5" s="161"/>
      <c r="BF5" s="161" t="s">
        <v>39</v>
      </c>
      <c r="BG5" s="161"/>
      <c r="BH5" s="161"/>
      <c r="BI5" s="161"/>
      <c r="BJ5" s="165" t="s">
        <v>182</v>
      </c>
      <c r="BK5" s="166"/>
      <c r="BL5" s="166"/>
      <c r="BM5" s="166"/>
    </row>
    <row r="6" spans="1:65" ht="24.75" customHeight="1">
      <c r="A6" s="179"/>
      <c r="B6" s="180"/>
      <c r="C6" s="180"/>
      <c r="D6" s="180"/>
      <c r="E6" s="180"/>
      <c r="F6" s="181"/>
      <c r="G6" s="181"/>
      <c r="H6" s="181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73"/>
      <c r="AG6" s="30"/>
      <c r="AH6" s="164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7"/>
      <c r="BK6" s="168"/>
      <c r="BL6" s="168"/>
      <c r="BM6" s="168"/>
    </row>
    <row r="7" spans="1:65" s="32" customFormat="1" ht="20.85" customHeight="1">
      <c r="A7" s="230" t="s">
        <v>97</v>
      </c>
      <c r="B7" s="230"/>
      <c r="C7" s="230"/>
      <c r="D7" s="260" t="s">
        <v>231</v>
      </c>
      <c r="E7" s="261" t="s">
        <v>232</v>
      </c>
      <c r="F7" s="207" t="s">
        <v>99</v>
      </c>
      <c r="G7" s="207"/>
      <c r="H7" s="136"/>
      <c r="I7" s="198">
        <v>697417</v>
      </c>
      <c r="J7" s="198"/>
      <c r="K7" s="198"/>
      <c r="L7" s="198"/>
      <c r="M7" s="198">
        <v>597374</v>
      </c>
      <c r="N7" s="198"/>
      <c r="O7" s="198"/>
      <c r="P7" s="198"/>
      <c r="Q7" s="198">
        <v>764825</v>
      </c>
      <c r="R7" s="198"/>
      <c r="S7" s="198"/>
      <c r="T7" s="198"/>
      <c r="U7" s="185">
        <v>661260</v>
      </c>
      <c r="V7" s="185"/>
      <c r="W7" s="185"/>
      <c r="X7" s="185"/>
      <c r="Y7" s="185">
        <v>807499</v>
      </c>
      <c r="Z7" s="185"/>
      <c r="AA7" s="185"/>
      <c r="AB7" s="185"/>
      <c r="AC7" s="185">
        <v>607518</v>
      </c>
      <c r="AD7" s="185"/>
      <c r="AE7" s="185"/>
      <c r="AF7" s="185"/>
      <c r="AG7" s="31"/>
      <c r="AH7" s="185">
        <v>696856</v>
      </c>
      <c r="AI7" s="185"/>
      <c r="AJ7" s="185"/>
      <c r="AK7" s="185"/>
      <c r="AL7" s="185">
        <v>965937</v>
      </c>
      <c r="AM7" s="185"/>
      <c r="AN7" s="185"/>
      <c r="AO7" s="185"/>
      <c r="AP7" s="185">
        <v>866412</v>
      </c>
      <c r="AQ7" s="185"/>
      <c r="AR7" s="185"/>
      <c r="AS7" s="185"/>
      <c r="AT7" s="185">
        <v>741699</v>
      </c>
      <c r="AU7" s="185"/>
      <c r="AV7" s="185"/>
      <c r="AW7" s="185"/>
      <c r="AX7" s="185">
        <v>740557</v>
      </c>
      <c r="AY7" s="185"/>
      <c r="AZ7" s="185"/>
      <c r="BA7" s="185"/>
      <c r="BB7" s="185">
        <v>650086</v>
      </c>
      <c r="BC7" s="185"/>
      <c r="BD7" s="185"/>
      <c r="BE7" s="185"/>
      <c r="BF7" s="185">
        <f>SUM(I7:BE8)</f>
        <v>8797440</v>
      </c>
      <c r="BG7" s="185"/>
      <c r="BH7" s="185"/>
      <c r="BI7" s="185"/>
      <c r="BJ7" s="229" t="s">
        <v>233</v>
      </c>
      <c r="BK7" s="230"/>
      <c r="BL7" s="228" t="s">
        <v>234</v>
      </c>
      <c r="BM7" s="230" t="s">
        <v>99</v>
      </c>
    </row>
    <row r="8" spans="1:65" s="32" customFormat="1" ht="20.85" customHeight="1">
      <c r="A8" s="230"/>
      <c r="B8" s="230"/>
      <c r="C8" s="230"/>
      <c r="D8" s="260"/>
      <c r="E8" s="261"/>
      <c r="F8" s="207"/>
      <c r="G8" s="207"/>
      <c r="H8" s="136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31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229"/>
      <c r="BK8" s="230"/>
      <c r="BL8" s="228"/>
      <c r="BM8" s="230"/>
    </row>
    <row r="9" spans="1:65" s="34" customFormat="1" ht="20.85" customHeight="1">
      <c r="A9" s="230"/>
      <c r="B9" s="230"/>
      <c r="C9" s="230"/>
      <c r="D9" s="233" t="s">
        <v>235</v>
      </c>
      <c r="E9" s="232" t="s">
        <v>236</v>
      </c>
      <c r="F9" s="207"/>
      <c r="G9" s="207"/>
      <c r="H9" s="137"/>
      <c r="I9" s="234">
        <v>680708</v>
      </c>
      <c r="J9" s="213"/>
      <c r="K9" s="213"/>
      <c r="L9" s="213"/>
      <c r="M9" s="213">
        <v>656260</v>
      </c>
      <c r="N9" s="213"/>
      <c r="O9" s="213"/>
      <c r="P9" s="213"/>
      <c r="Q9" s="213">
        <v>812067</v>
      </c>
      <c r="R9" s="213"/>
      <c r="S9" s="213"/>
      <c r="T9" s="213"/>
      <c r="U9" s="152">
        <v>464617</v>
      </c>
      <c r="V9" s="152"/>
      <c r="W9" s="152"/>
      <c r="X9" s="152"/>
      <c r="Y9" s="152">
        <v>527179</v>
      </c>
      <c r="Z9" s="152"/>
      <c r="AA9" s="152"/>
      <c r="AB9" s="152"/>
      <c r="AC9" s="152">
        <v>445904</v>
      </c>
      <c r="AD9" s="152"/>
      <c r="AE9" s="152"/>
      <c r="AF9" s="152"/>
      <c r="AG9" s="33"/>
      <c r="AH9" s="152">
        <v>632142</v>
      </c>
      <c r="AI9" s="152"/>
      <c r="AJ9" s="152"/>
      <c r="AK9" s="152"/>
      <c r="AL9" s="152">
        <v>986785</v>
      </c>
      <c r="AM9" s="152"/>
      <c r="AN9" s="152"/>
      <c r="AO9" s="152"/>
      <c r="AP9" s="152">
        <v>639049</v>
      </c>
      <c r="AQ9" s="152"/>
      <c r="AR9" s="152"/>
      <c r="AS9" s="152"/>
      <c r="AT9" s="152">
        <v>743958</v>
      </c>
      <c r="AU9" s="152"/>
      <c r="AV9" s="152"/>
      <c r="AW9" s="152"/>
      <c r="AX9" s="152">
        <v>679660</v>
      </c>
      <c r="AY9" s="152"/>
      <c r="AZ9" s="152"/>
      <c r="BA9" s="152"/>
      <c r="BB9" s="152">
        <v>675692</v>
      </c>
      <c r="BC9" s="152"/>
      <c r="BD9" s="152"/>
      <c r="BE9" s="152"/>
      <c r="BF9" s="152">
        <f>SUM(I9:BE10)</f>
        <v>7944021</v>
      </c>
      <c r="BG9" s="152"/>
      <c r="BH9" s="152"/>
      <c r="BI9" s="226"/>
      <c r="BJ9" s="224"/>
      <c r="BK9" s="224"/>
      <c r="BL9" s="225" t="s">
        <v>237</v>
      </c>
      <c r="BM9" s="224"/>
    </row>
    <row r="10" spans="1:65" s="34" customFormat="1" ht="20.85" customHeight="1">
      <c r="A10" s="230"/>
      <c r="B10" s="230"/>
      <c r="C10" s="230"/>
      <c r="D10" s="233"/>
      <c r="E10" s="232"/>
      <c r="F10" s="207"/>
      <c r="G10" s="207"/>
      <c r="H10" s="137"/>
      <c r="I10" s="234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33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226"/>
      <c r="BJ10" s="224"/>
      <c r="BK10" s="227"/>
      <c r="BL10" s="225"/>
      <c r="BM10" s="224"/>
    </row>
    <row r="11" spans="1:65" ht="18" customHeight="1">
      <c r="A11" s="32"/>
      <c r="B11" s="32"/>
      <c r="C11" s="32"/>
      <c r="D11" s="32"/>
      <c r="E11" s="32"/>
      <c r="F11" s="125"/>
      <c r="G11" s="125"/>
      <c r="H11" s="125"/>
      <c r="I11" s="216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31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252"/>
      <c r="BJ11" s="32"/>
      <c r="BK11" s="32"/>
      <c r="BL11" s="32"/>
      <c r="BM11" s="32"/>
    </row>
    <row r="12" spans="1:65" ht="20.85" customHeight="1">
      <c r="A12" s="32"/>
      <c r="B12" s="36"/>
      <c r="C12" s="241" t="s">
        <v>69</v>
      </c>
      <c r="D12" s="241"/>
      <c r="E12" s="241"/>
      <c r="F12" s="242"/>
      <c r="G12" s="138"/>
      <c r="H12" s="138"/>
      <c r="I12" s="216">
        <f>I9-I14</f>
        <v>680171</v>
      </c>
      <c r="J12" s="198"/>
      <c r="K12" s="198"/>
      <c r="L12" s="198"/>
      <c r="M12" s="198">
        <f>M9-M14</f>
        <v>655837</v>
      </c>
      <c r="N12" s="198"/>
      <c r="O12" s="198"/>
      <c r="P12" s="198"/>
      <c r="Q12" s="198">
        <f>Q9-Q14</f>
        <v>810609</v>
      </c>
      <c r="R12" s="198"/>
      <c r="S12" s="198"/>
      <c r="T12" s="198"/>
      <c r="U12" s="185">
        <f>U9-U14</f>
        <v>464143</v>
      </c>
      <c r="V12" s="185"/>
      <c r="W12" s="185"/>
      <c r="X12" s="185"/>
      <c r="Y12" s="185">
        <f>Y9-Y14</f>
        <v>526970</v>
      </c>
      <c r="Z12" s="185"/>
      <c r="AA12" s="185"/>
      <c r="AB12" s="185"/>
      <c r="AC12" s="185">
        <f>AC9-AC14</f>
        <v>445761</v>
      </c>
      <c r="AD12" s="185"/>
      <c r="AE12" s="185"/>
      <c r="AF12" s="185"/>
      <c r="AG12" s="33"/>
      <c r="AH12" s="185">
        <f>AH9-AH14</f>
        <v>631826</v>
      </c>
      <c r="AI12" s="185"/>
      <c r="AJ12" s="185"/>
      <c r="AK12" s="185"/>
      <c r="AL12" s="185">
        <f>AL9-AL14</f>
        <v>986651</v>
      </c>
      <c r="AM12" s="185"/>
      <c r="AN12" s="185"/>
      <c r="AO12" s="185"/>
      <c r="AP12" s="185">
        <f>AP9-AP14</f>
        <v>633641</v>
      </c>
      <c r="AQ12" s="185"/>
      <c r="AR12" s="185"/>
      <c r="AS12" s="185"/>
      <c r="AT12" s="185">
        <f>AT9-AT14</f>
        <v>737629</v>
      </c>
      <c r="AU12" s="185"/>
      <c r="AV12" s="185"/>
      <c r="AW12" s="185"/>
      <c r="AX12" s="185">
        <f>AX9-AX14</f>
        <v>675422</v>
      </c>
      <c r="AY12" s="185"/>
      <c r="AZ12" s="185"/>
      <c r="BA12" s="185"/>
      <c r="BB12" s="185">
        <f>BB9-BB14</f>
        <v>674908</v>
      </c>
      <c r="BC12" s="185"/>
      <c r="BD12" s="185"/>
      <c r="BE12" s="185"/>
      <c r="BF12" s="152">
        <f>SUM(I12:BE13)</f>
        <v>7923568</v>
      </c>
      <c r="BG12" s="152"/>
      <c r="BH12" s="152"/>
      <c r="BI12" s="226"/>
      <c r="BJ12" s="247" t="s">
        <v>238</v>
      </c>
      <c r="BK12" s="248"/>
      <c r="BL12" s="248"/>
      <c r="BM12" s="248"/>
    </row>
    <row r="13" spans="1:65" ht="20.85" customHeight="1">
      <c r="A13" s="32"/>
      <c r="B13" s="36"/>
      <c r="C13" s="241"/>
      <c r="D13" s="241"/>
      <c r="E13" s="241"/>
      <c r="F13" s="242"/>
      <c r="G13" s="138"/>
      <c r="H13" s="138"/>
      <c r="I13" s="216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33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52"/>
      <c r="BG13" s="152"/>
      <c r="BH13" s="152"/>
      <c r="BI13" s="226"/>
      <c r="BJ13" s="247"/>
      <c r="BK13" s="249"/>
      <c r="BL13" s="249"/>
      <c r="BM13" s="249"/>
    </row>
    <row r="14" spans="1:65" ht="20.85" customHeight="1">
      <c r="A14" s="32"/>
      <c r="B14" s="36"/>
      <c r="C14" s="241" t="s">
        <v>70</v>
      </c>
      <c r="D14" s="241"/>
      <c r="E14" s="241"/>
      <c r="F14" s="242"/>
      <c r="G14" s="138"/>
      <c r="H14" s="138"/>
      <c r="I14" s="216">
        <f>507+30</f>
        <v>537</v>
      </c>
      <c r="J14" s="198"/>
      <c r="K14" s="198"/>
      <c r="L14" s="198"/>
      <c r="M14" s="198">
        <f>103+320</f>
        <v>423</v>
      </c>
      <c r="N14" s="198"/>
      <c r="O14" s="198"/>
      <c r="P14" s="198"/>
      <c r="Q14" s="198">
        <f>690+768</f>
        <v>1458</v>
      </c>
      <c r="R14" s="198"/>
      <c r="S14" s="198"/>
      <c r="T14" s="198"/>
      <c r="U14" s="185">
        <f>75+399</f>
        <v>474</v>
      </c>
      <c r="V14" s="185"/>
      <c r="W14" s="185"/>
      <c r="X14" s="185"/>
      <c r="Y14" s="185">
        <v>209</v>
      </c>
      <c r="Z14" s="185"/>
      <c r="AA14" s="185"/>
      <c r="AB14" s="185"/>
      <c r="AC14" s="185">
        <v>143</v>
      </c>
      <c r="AD14" s="185"/>
      <c r="AE14" s="185"/>
      <c r="AF14" s="185"/>
      <c r="AG14" s="31"/>
      <c r="AH14" s="185">
        <v>316</v>
      </c>
      <c r="AI14" s="185"/>
      <c r="AJ14" s="185"/>
      <c r="AK14" s="185"/>
      <c r="AL14" s="185">
        <v>134</v>
      </c>
      <c r="AM14" s="185"/>
      <c r="AN14" s="185"/>
      <c r="AO14" s="185"/>
      <c r="AP14" s="185">
        <f>4565+843</f>
        <v>5408</v>
      </c>
      <c r="AQ14" s="185"/>
      <c r="AR14" s="185"/>
      <c r="AS14" s="185"/>
      <c r="AT14" s="185">
        <f>4623+1706</f>
        <v>6329</v>
      </c>
      <c r="AU14" s="185"/>
      <c r="AV14" s="185"/>
      <c r="AW14" s="185"/>
      <c r="AX14" s="185">
        <f>4013+225</f>
        <v>4238</v>
      </c>
      <c r="AY14" s="185"/>
      <c r="AZ14" s="185"/>
      <c r="BA14" s="185"/>
      <c r="BB14" s="185">
        <f>231+553</f>
        <v>784</v>
      </c>
      <c r="BC14" s="185"/>
      <c r="BD14" s="185"/>
      <c r="BE14" s="185"/>
      <c r="BF14" s="152">
        <f>SUM(I14:BE15)</f>
        <v>20453</v>
      </c>
      <c r="BG14" s="152"/>
      <c r="BH14" s="152"/>
      <c r="BI14" s="226"/>
      <c r="BJ14" s="230" t="s">
        <v>70</v>
      </c>
      <c r="BK14" s="230"/>
      <c r="BL14" s="230"/>
      <c r="BM14" s="230"/>
    </row>
    <row r="15" spans="1:65" ht="20.85" customHeight="1">
      <c r="A15" s="32"/>
      <c r="B15" s="36"/>
      <c r="C15" s="241"/>
      <c r="D15" s="241"/>
      <c r="E15" s="241"/>
      <c r="F15" s="242"/>
      <c r="G15" s="138"/>
      <c r="H15" s="138"/>
      <c r="I15" s="216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31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52"/>
      <c r="BG15" s="152"/>
      <c r="BH15" s="152"/>
      <c r="BI15" s="226"/>
      <c r="BJ15" s="230"/>
      <c r="BK15" s="250"/>
      <c r="BL15" s="250"/>
      <c r="BM15" s="250"/>
    </row>
    <row r="16" spans="1:65" ht="20.85" customHeight="1">
      <c r="A16" s="32"/>
      <c r="B16" s="241" t="s">
        <v>177</v>
      </c>
      <c r="C16" s="241"/>
      <c r="D16" s="241"/>
      <c r="E16" s="241"/>
      <c r="F16" s="242"/>
      <c r="G16" s="207" t="s">
        <v>239</v>
      </c>
      <c r="H16" s="207"/>
      <c r="I16" s="209">
        <f>I9/$BF$9*100</f>
        <v>8.5688091710734398</v>
      </c>
      <c r="J16" s="196"/>
      <c r="K16" s="196"/>
      <c r="L16" s="196"/>
      <c r="M16" s="196">
        <f>M9/$BF$9*100</f>
        <v>8.2610557046614055</v>
      </c>
      <c r="N16" s="196"/>
      <c r="O16" s="196"/>
      <c r="P16" s="196"/>
      <c r="Q16" s="196">
        <f>Q9/$BF$9*100</f>
        <v>10.222367236944615</v>
      </c>
      <c r="R16" s="196"/>
      <c r="S16" s="196"/>
      <c r="T16" s="196"/>
      <c r="U16" s="201">
        <f>U9/$BF$9*100</f>
        <v>5.8486376106004752</v>
      </c>
      <c r="V16" s="201"/>
      <c r="W16" s="201"/>
      <c r="X16" s="201"/>
      <c r="Y16" s="201">
        <f>Y9/$BF$9*100</f>
        <v>6.6361732930967836</v>
      </c>
      <c r="Z16" s="201"/>
      <c r="AA16" s="201"/>
      <c r="AB16" s="201"/>
      <c r="AC16" s="201">
        <f>AC9/$BF$9*100</f>
        <v>5.6130768032964662</v>
      </c>
      <c r="AD16" s="201"/>
      <c r="AE16" s="201"/>
      <c r="AF16" s="201"/>
      <c r="AG16" s="118"/>
      <c r="AH16" s="201">
        <f>AH9/$BF$9*100</f>
        <v>7.9574563058179226</v>
      </c>
      <c r="AI16" s="201"/>
      <c r="AJ16" s="201"/>
      <c r="AK16" s="201"/>
      <c r="AL16" s="201">
        <f>AL9/$BF$9*100</f>
        <v>12.421732017072966</v>
      </c>
      <c r="AM16" s="201"/>
      <c r="AN16" s="201"/>
      <c r="AO16" s="201"/>
      <c r="AP16" s="201">
        <f>AP9/$BF$9*100</f>
        <v>8.0444021988360799</v>
      </c>
      <c r="AQ16" s="201"/>
      <c r="AR16" s="201"/>
      <c r="AS16" s="201"/>
      <c r="AT16" s="201">
        <f>AT9/$BF$9*100</f>
        <v>9.3650054550460027</v>
      </c>
      <c r="AU16" s="201"/>
      <c r="AV16" s="201"/>
      <c r="AW16" s="201"/>
      <c r="AX16" s="201">
        <f>AX9/$BF$9*100</f>
        <v>8.5556168595224005</v>
      </c>
      <c r="AY16" s="201"/>
      <c r="AZ16" s="201"/>
      <c r="BA16" s="201"/>
      <c r="BB16" s="201">
        <f>BB9/$BF$9*100</f>
        <v>8.5056673440314423</v>
      </c>
      <c r="BC16" s="201"/>
      <c r="BD16" s="201"/>
      <c r="BE16" s="201"/>
      <c r="BF16" s="201">
        <f>BF9/$BF$9*100</f>
        <v>100</v>
      </c>
      <c r="BG16" s="201"/>
      <c r="BH16" s="201"/>
      <c r="BI16" s="253"/>
      <c r="BJ16" s="230" t="s">
        <v>71</v>
      </c>
      <c r="BK16" s="230"/>
      <c r="BL16" s="230"/>
      <c r="BM16" s="230"/>
    </row>
    <row r="17" spans="1:73" ht="20.85" customHeight="1" thickBot="1">
      <c r="A17" s="32"/>
      <c r="B17" s="241"/>
      <c r="C17" s="241"/>
      <c r="D17" s="241"/>
      <c r="E17" s="241"/>
      <c r="F17" s="242"/>
      <c r="G17" s="208"/>
      <c r="H17" s="208"/>
      <c r="I17" s="210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118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54"/>
      <c r="BJ17" s="251"/>
      <c r="BK17" s="251"/>
      <c r="BL17" s="251"/>
      <c r="BM17" s="251"/>
    </row>
    <row r="18" spans="1:73" ht="20.85" customHeight="1">
      <c r="A18" s="37"/>
      <c r="B18" s="38"/>
      <c r="C18" s="38"/>
      <c r="D18" s="38"/>
      <c r="E18" s="38"/>
      <c r="F18" s="124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255" t="s">
        <v>181</v>
      </c>
      <c r="BH18" s="255"/>
      <c r="BI18" s="255"/>
      <c r="BJ18" s="235"/>
      <c r="BK18" s="235"/>
      <c r="BL18" s="235"/>
      <c r="BM18" s="235"/>
    </row>
    <row r="19" spans="1:73" ht="20.85" customHeight="1">
      <c r="A19" s="147"/>
      <c r="B19" s="147"/>
      <c r="C19" s="147"/>
      <c r="D19" s="147"/>
      <c r="E19" s="147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</row>
    <row r="20" spans="1:73" ht="24.95" customHeight="1">
      <c r="A20" s="147" t="s">
        <v>178</v>
      </c>
      <c r="B20" s="147"/>
      <c r="C20" s="147"/>
      <c r="D20" s="147"/>
      <c r="E20" s="147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61"/>
      <c r="AH20" s="147" t="s">
        <v>295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</row>
    <row r="21" spans="1:73" ht="20.85" customHeight="1" thickBot="1">
      <c r="A21" s="170" t="s">
        <v>79</v>
      </c>
      <c r="B21" s="182"/>
      <c r="C21" s="182"/>
      <c r="D21" s="182"/>
      <c r="E21" s="182"/>
      <c r="F21" s="183"/>
      <c r="G21" s="183"/>
      <c r="H21" s="121"/>
      <c r="I21" s="121"/>
      <c r="J21" s="121"/>
      <c r="K21" s="121"/>
      <c r="L21" s="121"/>
      <c r="M21" s="121"/>
      <c r="N21" s="121"/>
      <c r="O21" s="121"/>
      <c r="P21" s="126"/>
      <c r="Q21" s="126"/>
      <c r="R21" s="126"/>
      <c r="S21" s="126"/>
      <c r="T21" s="126"/>
      <c r="Y21" s="32"/>
      <c r="AH21" s="48"/>
    </row>
    <row r="22" spans="1:73" ht="20.85" customHeight="1">
      <c r="A22" s="256" t="s">
        <v>68</v>
      </c>
      <c r="B22" s="256"/>
      <c r="C22" s="256"/>
      <c r="D22" s="256"/>
      <c r="E22" s="256"/>
      <c r="F22" s="256"/>
      <c r="G22" s="257"/>
      <c r="H22" s="204" t="s">
        <v>240</v>
      </c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3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</row>
    <row r="23" spans="1:73" ht="20.85" customHeight="1">
      <c r="A23" s="258"/>
      <c r="B23" s="258"/>
      <c r="C23" s="258"/>
      <c r="D23" s="258"/>
      <c r="E23" s="258"/>
      <c r="F23" s="258"/>
      <c r="G23" s="259"/>
      <c r="H23" s="159" t="s">
        <v>80</v>
      </c>
      <c r="I23" s="159"/>
      <c r="J23" s="159"/>
      <c r="K23" s="159"/>
      <c r="L23" s="221"/>
      <c r="M23" s="158" t="s">
        <v>81</v>
      </c>
      <c r="N23" s="159"/>
      <c r="O23" s="159"/>
      <c r="P23" s="159"/>
      <c r="Q23" s="159"/>
      <c r="R23" s="159"/>
      <c r="S23" s="159"/>
      <c r="T23" s="159"/>
      <c r="U23" s="154" t="s">
        <v>112</v>
      </c>
      <c r="V23" s="155"/>
      <c r="W23" s="155"/>
      <c r="X23" s="155"/>
      <c r="Y23" s="155"/>
      <c r="Z23" s="156"/>
      <c r="AA23" s="154" t="s">
        <v>297</v>
      </c>
      <c r="AB23" s="155"/>
      <c r="AC23" s="155"/>
      <c r="AD23" s="155"/>
      <c r="AE23" s="155"/>
      <c r="AF23" s="155"/>
      <c r="AH23" s="48"/>
      <c r="AI23" s="48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49"/>
      <c r="BM23" s="49"/>
    </row>
    <row r="24" spans="1:73" ht="20.85" customHeight="1">
      <c r="A24" s="258"/>
      <c r="B24" s="258"/>
      <c r="C24" s="258"/>
      <c r="D24" s="258"/>
      <c r="E24" s="258"/>
      <c r="F24" s="258"/>
      <c r="G24" s="259"/>
      <c r="H24" s="159"/>
      <c r="I24" s="159"/>
      <c r="J24" s="159"/>
      <c r="K24" s="159"/>
      <c r="L24" s="221"/>
      <c r="M24" s="158"/>
      <c r="N24" s="159"/>
      <c r="O24" s="159"/>
      <c r="P24" s="159"/>
      <c r="Q24" s="159"/>
      <c r="R24" s="159"/>
      <c r="S24" s="159"/>
      <c r="T24" s="159"/>
      <c r="U24" s="158" t="s">
        <v>80</v>
      </c>
      <c r="V24" s="159"/>
      <c r="W24" s="159"/>
      <c r="X24" s="159"/>
      <c r="Y24" s="159"/>
      <c r="Z24" s="159"/>
      <c r="AA24" s="158" t="s">
        <v>80</v>
      </c>
      <c r="AB24" s="159"/>
      <c r="AC24" s="159"/>
      <c r="AD24" s="159"/>
      <c r="AE24" s="159"/>
      <c r="AF24" s="159"/>
      <c r="AH24" s="50"/>
      <c r="AI24" s="52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49"/>
      <c r="BM24" s="49"/>
    </row>
    <row r="25" spans="1:73" ht="15" customHeight="1">
      <c r="A25" s="40"/>
      <c r="B25" s="41"/>
      <c r="C25" s="41"/>
      <c r="D25" s="41"/>
      <c r="E25" s="41"/>
      <c r="F25" s="41"/>
      <c r="G25" s="42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H25" s="50"/>
      <c r="AI25" s="52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49"/>
      <c r="BM25" s="49"/>
    </row>
    <row r="26" spans="1:73" ht="18" customHeight="1">
      <c r="A26" s="192" t="s">
        <v>39</v>
      </c>
      <c r="B26" s="192"/>
      <c r="C26" s="192"/>
      <c r="D26" s="192"/>
      <c r="E26" s="192"/>
      <c r="F26" s="192"/>
      <c r="G26" s="192"/>
      <c r="H26" s="184">
        <f>H29+H32</f>
        <v>7943</v>
      </c>
      <c r="I26" s="152"/>
      <c r="J26" s="152"/>
      <c r="K26" s="152"/>
      <c r="L26" s="152"/>
      <c r="M26" s="152">
        <f>M29+M32</f>
        <v>88273362</v>
      </c>
      <c r="N26" s="152"/>
      <c r="O26" s="152"/>
      <c r="P26" s="152"/>
      <c r="Q26" s="152"/>
      <c r="R26" s="152"/>
      <c r="S26" s="152"/>
      <c r="T26" s="152"/>
      <c r="U26" s="157">
        <f>H26/BQ26</f>
        <v>0.9029214504944868</v>
      </c>
      <c r="V26" s="157"/>
      <c r="W26" s="157"/>
      <c r="X26" s="157"/>
      <c r="Y26" s="157"/>
      <c r="Z26" s="157"/>
      <c r="AA26" s="206">
        <f>H26/BQ26*100</f>
        <v>90.292145049448678</v>
      </c>
      <c r="AB26" s="206"/>
      <c r="AC26" s="206"/>
      <c r="AD26" s="206"/>
      <c r="AE26" s="206"/>
      <c r="AF26" s="206"/>
      <c r="AG26" s="43"/>
      <c r="AH26" s="54"/>
      <c r="AI26" s="52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  <c r="BM26" s="56"/>
      <c r="BQ26" s="262">
        <f>BQ29+BQ32</f>
        <v>8797</v>
      </c>
      <c r="BR26" s="262"/>
      <c r="BS26" s="262"/>
      <c r="BT26" s="262"/>
      <c r="BU26" s="262"/>
    </row>
    <row r="27" spans="1:73" ht="20.85" customHeight="1">
      <c r="A27" s="192"/>
      <c r="B27" s="192"/>
      <c r="C27" s="192"/>
      <c r="D27" s="192"/>
      <c r="E27" s="192"/>
      <c r="F27" s="192"/>
      <c r="G27" s="192"/>
      <c r="H27" s="184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7"/>
      <c r="V27" s="157"/>
      <c r="W27" s="157"/>
      <c r="X27" s="157"/>
      <c r="Y27" s="157"/>
      <c r="Z27" s="157"/>
      <c r="AA27" s="206"/>
      <c r="AB27" s="206"/>
      <c r="AC27" s="206"/>
      <c r="AD27" s="206"/>
      <c r="AE27" s="206"/>
      <c r="AF27" s="206"/>
      <c r="AG27" s="33"/>
      <c r="AH27" s="54"/>
      <c r="AI27" s="57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6"/>
      <c r="BD27" s="56"/>
      <c r="BQ27" s="263"/>
      <c r="BR27" s="263"/>
      <c r="BS27" s="263"/>
      <c r="BT27" s="263"/>
      <c r="BU27" s="263"/>
    </row>
    <row r="28" spans="1:73" ht="15" customHeight="1">
      <c r="A28" s="44"/>
      <c r="B28" s="36"/>
      <c r="C28" s="36"/>
      <c r="D28" s="36"/>
      <c r="E28" s="36"/>
      <c r="F28" s="36"/>
      <c r="G28" s="36"/>
      <c r="H28" s="63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Q28" s="36"/>
      <c r="BR28" s="36"/>
      <c r="BS28" s="36"/>
      <c r="BT28" s="36"/>
      <c r="BU28" s="36"/>
    </row>
    <row r="29" spans="1:73" ht="18" customHeight="1">
      <c r="A29" s="192" t="s">
        <v>82</v>
      </c>
      <c r="B29" s="192"/>
      <c r="C29" s="192"/>
      <c r="D29" s="192"/>
      <c r="E29" s="192"/>
      <c r="F29" s="192"/>
      <c r="G29" s="192"/>
      <c r="H29" s="238">
        <v>2348</v>
      </c>
      <c r="I29" s="185"/>
      <c r="J29" s="185"/>
      <c r="K29" s="185"/>
      <c r="L29" s="185"/>
      <c r="M29" s="185">
        <f>51381153+4993677</f>
        <v>56374830</v>
      </c>
      <c r="N29" s="185"/>
      <c r="O29" s="185"/>
      <c r="P29" s="185"/>
      <c r="Q29" s="185"/>
      <c r="R29" s="185"/>
      <c r="S29" s="185"/>
      <c r="T29" s="185"/>
      <c r="U29" s="157">
        <f>H29/BQ29</f>
        <v>0.91790461297888981</v>
      </c>
      <c r="V29" s="157"/>
      <c r="W29" s="157"/>
      <c r="X29" s="157"/>
      <c r="Y29" s="157"/>
      <c r="Z29" s="157"/>
      <c r="AA29" s="215">
        <f>H29/BQ29*100</f>
        <v>91.790461297888982</v>
      </c>
      <c r="AB29" s="215"/>
      <c r="AC29" s="215"/>
      <c r="AD29" s="215"/>
      <c r="AE29" s="215"/>
      <c r="AF29" s="215"/>
      <c r="AG29" s="31"/>
      <c r="AH29" s="48"/>
      <c r="AI29" s="4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Q29" s="264">
        <v>2558</v>
      </c>
      <c r="BR29" s="264"/>
      <c r="BS29" s="264"/>
      <c r="BT29" s="264"/>
      <c r="BU29" s="264"/>
    </row>
    <row r="30" spans="1:73" ht="20.85" customHeight="1">
      <c r="A30" s="192"/>
      <c r="B30" s="192"/>
      <c r="C30" s="192"/>
      <c r="D30" s="192"/>
      <c r="E30" s="192"/>
      <c r="F30" s="192"/>
      <c r="G30" s="192"/>
      <c r="H30" s="238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57"/>
      <c r="V30" s="157"/>
      <c r="W30" s="157"/>
      <c r="X30" s="157"/>
      <c r="Y30" s="157"/>
      <c r="Z30" s="157"/>
      <c r="AA30" s="215"/>
      <c r="AB30" s="215"/>
      <c r="AC30" s="215"/>
      <c r="AD30" s="215"/>
      <c r="AE30" s="215"/>
      <c r="AF30" s="215"/>
      <c r="AG30" s="31"/>
      <c r="AI30" s="52"/>
      <c r="BQ30" s="265"/>
      <c r="BR30" s="265"/>
      <c r="BS30" s="265"/>
      <c r="BT30" s="265"/>
      <c r="BU30" s="265"/>
    </row>
    <row r="31" spans="1:73" ht="15" customHeight="1">
      <c r="A31" s="44"/>
      <c r="B31" s="36"/>
      <c r="C31" s="36"/>
      <c r="D31" s="36"/>
      <c r="E31" s="36"/>
      <c r="F31" s="36"/>
      <c r="G31" s="36"/>
      <c r="H31" s="63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H31" s="52"/>
      <c r="AI31" s="52"/>
      <c r="AJ31" s="52"/>
      <c r="BQ31" s="36"/>
      <c r="BR31" s="36"/>
      <c r="BS31" s="36"/>
      <c r="BT31" s="36"/>
      <c r="BU31" s="36"/>
    </row>
    <row r="32" spans="1:73" ht="18" customHeight="1">
      <c r="A32" s="192" t="s">
        <v>83</v>
      </c>
      <c r="B32" s="192"/>
      <c r="C32" s="192"/>
      <c r="D32" s="192"/>
      <c r="E32" s="192"/>
      <c r="F32" s="192"/>
      <c r="G32" s="192"/>
      <c r="H32" s="238">
        <v>5595</v>
      </c>
      <c r="I32" s="185"/>
      <c r="J32" s="185"/>
      <c r="K32" s="185"/>
      <c r="L32" s="185"/>
      <c r="M32" s="185">
        <f>31486698+411834</f>
        <v>31898532</v>
      </c>
      <c r="N32" s="185"/>
      <c r="O32" s="185"/>
      <c r="P32" s="185"/>
      <c r="Q32" s="185"/>
      <c r="R32" s="185"/>
      <c r="S32" s="185"/>
      <c r="T32" s="185"/>
      <c r="U32" s="157">
        <f>H32/BQ32</f>
        <v>0.89677832986055461</v>
      </c>
      <c r="V32" s="157"/>
      <c r="W32" s="157"/>
      <c r="X32" s="157"/>
      <c r="Y32" s="157"/>
      <c r="Z32" s="157"/>
      <c r="AA32" s="214">
        <f>H32/BQ32*100</f>
        <v>89.677832986055463</v>
      </c>
      <c r="AB32" s="214"/>
      <c r="AC32" s="214"/>
      <c r="AD32" s="214"/>
      <c r="AE32" s="214"/>
      <c r="AF32" s="214"/>
      <c r="AG32" s="31"/>
      <c r="AI32" s="52"/>
      <c r="BQ32" s="264">
        <v>6239</v>
      </c>
      <c r="BR32" s="264"/>
      <c r="BS32" s="264"/>
      <c r="BT32" s="264"/>
      <c r="BU32" s="264"/>
    </row>
    <row r="33" spans="1:73" ht="20.85" customHeight="1">
      <c r="A33" s="192"/>
      <c r="B33" s="192"/>
      <c r="C33" s="192"/>
      <c r="D33" s="192"/>
      <c r="E33" s="192"/>
      <c r="F33" s="192"/>
      <c r="G33" s="192"/>
      <c r="H33" s="238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57"/>
      <c r="V33" s="157"/>
      <c r="W33" s="157"/>
      <c r="X33" s="157"/>
      <c r="Y33" s="157"/>
      <c r="Z33" s="157"/>
      <c r="AA33" s="214"/>
      <c r="AB33" s="214"/>
      <c r="AC33" s="214"/>
      <c r="AD33" s="214"/>
      <c r="AE33" s="214"/>
      <c r="AF33" s="214"/>
      <c r="AG33" s="31"/>
      <c r="BQ33" s="265"/>
      <c r="BR33" s="265"/>
      <c r="BS33" s="265"/>
      <c r="BT33" s="265"/>
      <c r="BU33" s="265"/>
    </row>
    <row r="34" spans="1:73" ht="15" customHeight="1" thickBot="1">
      <c r="A34" s="45"/>
      <c r="B34" s="46"/>
      <c r="C34" s="46"/>
      <c r="D34" s="46"/>
      <c r="E34" s="46"/>
      <c r="F34" s="46"/>
      <c r="G34" s="47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</row>
    <row r="35" spans="1:73" ht="20.85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235" t="s">
        <v>241</v>
      </c>
      <c r="AB35" s="235"/>
      <c r="AC35" s="235"/>
      <c r="AD35" s="235"/>
      <c r="AE35" s="235"/>
      <c r="AF35" s="235"/>
    </row>
    <row r="36" spans="1:73" ht="20.85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</row>
    <row r="37" spans="1:73" ht="24.95" customHeight="1">
      <c r="A37" s="147" t="s">
        <v>155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62"/>
    </row>
    <row r="38" spans="1:73" ht="20.85" customHeight="1" thickBot="1">
      <c r="A38" s="211" t="s">
        <v>72</v>
      </c>
      <c r="B38" s="212"/>
      <c r="C38" s="212"/>
      <c r="D38" s="212"/>
      <c r="E38" s="212"/>
    </row>
    <row r="39" spans="1:73" ht="20.85" customHeight="1">
      <c r="A39" s="186" t="s">
        <v>95</v>
      </c>
      <c r="B39" s="187"/>
      <c r="C39" s="187"/>
      <c r="D39" s="187"/>
      <c r="E39" s="187"/>
      <c r="F39" s="188"/>
      <c r="G39" s="203" t="s">
        <v>242</v>
      </c>
      <c r="H39" s="204"/>
      <c r="I39" s="204"/>
      <c r="J39" s="204"/>
      <c r="K39" s="204"/>
      <c r="L39" s="204"/>
      <c r="M39" s="204"/>
      <c r="N39" s="205"/>
      <c r="O39" s="203" t="s">
        <v>243</v>
      </c>
      <c r="P39" s="204"/>
      <c r="Q39" s="204"/>
      <c r="R39" s="204"/>
      <c r="S39" s="204"/>
      <c r="T39" s="204"/>
      <c r="U39" s="204"/>
      <c r="V39" s="205"/>
      <c r="W39" s="243" t="s">
        <v>73</v>
      </c>
      <c r="X39" s="243"/>
      <c r="Y39" s="243"/>
      <c r="Z39" s="243"/>
      <c r="AA39" s="243"/>
      <c r="AB39" s="194" t="s">
        <v>74</v>
      </c>
      <c r="AC39" s="194"/>
      <c r="AD39" s="194"/>
      <c r="AE39" s="194"/>
      <c r="AF39" s="195"/>
      <c r="AG39" s="51"/>
    </row>
    <row r="40" spans="1:73" ht="20.85" customHeight="1">
      <c r="A40" s="189"/>
      <c r="B40" s="190"/>
      <c r="C40" s="190"/>
      <c r="D40" s="190"/>
      <c r="E40" s="190"/>
      <c r="F40" s="191"/>
      <c r="G40" s="158" t="s">
        <v>75</v>
      </c>
      <c r="H40" s="159"/>
      <c r="I40" s="159"/>
      <c r="J40" s="221"/>
      <c r="K40" s="158" t="s">
        <v>76</v>
      </c>
      <c r="L40" s="159"/>
      <c r="M40" s="159"/>
      <c r="N40" s="221"/>
      <c r="O40" s="158" t="s">
        <v>75</v>
      </c>
      <c r="P40" s="159"/>
      <c r="Q40" s="159"/>
      <c r="R40" s="221"/>
      <c r="S40" s="158" t="s">
        <v>76</v>
      </c>
      <c r="T40" s="159"/>
      <c r="U40" s="159"/>
      <c r="V40" s="221"/>
      <c r="W40" s="244" t="s">
        <v>75</v>
      </c>
      <c r="X40" s="244"/>
      <c r="Y40" s="244"/>
      <c r="Z40" s="244"/>
      <c r="AA40" s="244"/>
      <c r="AB40" s="217" t="s">
        <v>239</v>
      </c>
      <c r="AC40" s="217"/>
      <c r="AD40" s="217"/>
      <c r="AE40" s="217"/>
      <c r="AF40" s="218"/>
      <c r="AG40" s="53"/>
    </row>
    <row r="41" spans="1:73" ht="20.85" customHeight="1">
      <c r="A41" s="219"/>
      <c r="B41" s="219"/>
      <c r="C41" s="219"/>
      <c r="D41" s="219"/>
      <c r="E41" s="219"/>
      <c r="F41" s="220"/>
      <c r="G41" s="223"/>
      <c r="H41" s="223"/>
      <c r="I41" s="223"/>
      <c r="J41" s="223"/>
      <c r="K41" s="222"/>
      <c r="L41" s="222"/>
      <c r="M41" s="222"/>
      <c r="N41" s="222"/>
      <c r="O41" s="223"/>
      <c r="P41" s="223"/>
      <c r="Q41" s="223"/>
      <c r="R41" s="223"/>
      <c r="S41" s="237"/>
      <c r="T41" s="237"/>
      <c r="U41" s="237"/>
      <c r="V41" s="237"/>
      <c r="W41" s="223"/>
      <c r="X41" s="223"/>
      <c r="Y41" s="223"/>
      <c r="Z41" s="223"/>
      <c r="AA41" s="223"/>
      <c r="AB41" s="237"/>
      <c r="AC41" s="237"/>
      <c r="AD41" s="237"/>
      <c r="AE41" s="237"/>
      <c r="AF41" s="237"/>
      <c r="AG41" s="43"/>
    </row>
    <row r="42" spans="1:73" ht="20.85" customHeight="1">
      <c r="A42" s="192" t="s">
        <v>77</v>
      </c>
      <c r="B42" s="192"/>
      <c r="C42" s="192"/>
      <c r="D42" s="192"/>
      <c r="E42" s="192"/>
      <c r="F42" s="192"/>
      <c r="G42" s="238">
        <v>2557949</v>
      </c>
      <c r="H42" s="185"/>
      <c r="I42" s="185"/>
      <c r="J42" s="185"/>
      <c r="K42" s="199">
        <v>29</v>
      </c>
      <c r="L42" s="199"/>
      <c r="M42" s="199"/>
      <c r="N42" s="199"/>
      <c r="O42" s="185">
        <v>2348584</v>
      </c>
      <c r="P42" s="185"/>
      <c r="Q42" s="185"/>
      <c r="R42" s="185"/>
      <c r="S42" s="193">
        <f>O42/O46*100</f>
        <v>29.564171595216077</v>
      </c>
      <c r="T42" s="193"/>
      <c r="U42" s="193"/>
      <c r="V42" s="193"/>
      <c r="W42" s="185">
        <f>O42-G42</f>
        <v>-209365</v>
      </c>
      <c r="X42" s="185"/>
      <c r="Y42" s="185"/>
      <c r="Z42" s="185"/>
      <c r="AA42" s="185"/>
      <c r="AB42" s="193">
        <f>O42/G42*100</f>
        <v>91.815122193601212</v>
      </c>
      <c r="AC42" s="193"/>
      <c r="AD42" s="193"/>
      <c r="AE42" s="193"/>
      <c r="AF42" s="193"/>
      <c r="AG42" s="43"/>
    </row>
    <row r="43" spans="1:73" ht="20.85" customHeight="1">
      <c r="A43" s="192"/>
      <c r="B43" s="192"/>
      <c r="C43" s="192"/>
      <c r="D43" s="192"/>
      <c r="E43" s="192"/>
      <c r="F43" s="192"/>
      <c r="G43" s="238"/>
      <c r="H43" s="185"/>
      <c r="I43" s="185"/>
      <c r="J43" s="185"/>
      <c r="K43" s="199"/>
      <c r="L43" s="199"/>
      <c r="M43" s="199"/>
      <c r="N43" s="199"/>
      <c r="O43" s="185"/>
      <c r="P43" s="185"/>
      <c r="Q43" s="185"/>
      <c r="R43" s="185"/>
      <c r="S43" s="231"/>
      <c r="T43" s="231"/>
      <c r="U43" s="231"/>
      <c r="V43" s="231"/>
      <c r="W43" s="185"/>
      <c r="X43" s="185"/>
      <c r="Y43" s="185"/>
      <c r="Z43" s="185"/>
      <c r="AA43" s="185"/>
      <c r="AB43" s="231"/>
      <c r="AC43" s="231"/>
      <c r="AD43" s="231"/>
      <c r="AE43" s="231"/>
      <c r="AF43" s="231"/>
      <c r="AG43" s="43"/>
    </row>
    <row r="44" spans="1:73" ht="20.85" customHeight="1">
      <c r="A44" s="192" t="s">
        <v>78</v>
      </c>
      <c r="B44" s="192"/>
      <c r="C44" s="192"/>
      <c r="D44" s="192"/>
      <c r="E44" s="192"/>
      <c r="F44" s="192"/>
      <c r="G44" s="238">
        <v>6239491</v>
      </c>
      <c r="H44" s="185"/>
      <c r="I44" s="185"/>
      <c r="J44" s="185"/>
      <c r="K44" s="199">
        <v>71</v>
      </c>
      <c r="L44" s="199"/>
      <c r="M44" s="199"/>
      <c r="N44" s="199"/>
      <c r="O44" s="185">
        <f>O46-O42</f>
        <v>5595437</v>
      </c>
      <c r="P44" s="185"/>
      <c r="Q44" s="185"/>
      <c r="R44" s="185"/>
      <c r="S44" s="266">
        <f>O44/O46*100</f>
        <v>70.435828404783933</v>
      </c>
      <c r="T44" s="266"/>
      <c r="U44" s="266"/>
      <c r="V44" s="266"/>
      <c r="W44" s="236">
        <f>O44-G44</f>
        <v>-644054</v>
      </c>
      <c r="X44" s="236"/>
      <c r="Y44" s="236"/>
      <c r="Z44" s="236"/>
      <c r="AA44" s="236"/>
      <c r="AB44" s="193">
        <f>O44/G44*100</f>
        <v>89.677779806077126</v>
      </c>
      <c r="AC44" s="193"/>
      <c r="AD44" s="193"/>
      <c r="AE44" s="193"/>
      <c r="AF44" s="193"/>
      <c r="AG44" s="43"/>
    </row>
    <row r="45" spans="1:73" ht="20.85" customHeight="1">
      <c r="A45" s="240"/>
      <c r="B45" s="240"/>
      <c r="C45" s="240"/>
      <c r="D45" s="240"/>
      <c r="E45" s="240"/>
      <c r="F45" s="240"/>
      <c r="G45" s="184"/>
      <c r="H45" s="152"/>
      <c r="I45" s="152"/>
      <c r="J45" s="152"/>
      <c r="K45" s="239"/>
      <c r="L45" s="239"/>
      <c r="M45" s="239"/>
      <c r="N45" s="239"/>
      <c r="O45" s="152"/>
      <c r="P45" s="152"/>
      <c r="Q45" s="152"/>
      <c r="R45" s="152"/>
      <c r="S45" s="149"/>
      <c r="T45" s="149"/>
      <c r="U45" s="149"/>
      <c r="V45" s="149"/>
      <c r="W45" s="152"/>
      <c r="X45" s="152"/>
      <c r="Y45" s="152"/>
      <c r="Z45" s="152"/>
      <c r="AA45" s="153"/>
      <c r="AB45" s="149"/>
      <c r="AC45" s="149"/>
      <c r="AD45" s="149"/>
      <c r="AE45" s="149"/>
      <c r="AF45" s="149"/>
      <c r="AG45" s="59"/>
    </row>
    <row r="46" spans="1:73" ht="20.85" customHeight="1">
      <c r="A46" s="240" t="s">
        <v>39</v>
      </c>
      <c r="B46" s="240"/>
      <c r="C46" s="240"/>
      <c r="D46" s="240"/>
      <c r="E46" s="240"/>
      <c r="F46" s="240"/>
      <c r="G46" s="184">
        <v>8797440</v>
      </c>
      <c r="H46" s="152"/>
      <c r="I46" s="152"/>
      <c r="J46" s="152"/>
      <c r="K46" s="239">
        <v>100</v>
      </c>
      <c r="L46" s="239"/>
      <c r="M46" s="239"/>
      <c r="N46" s="239"/>
      <c r="O46" s="152">
        <v>7944021</v>
      </c>
      <c r="P46" s="152"/>
      <c r="Q46" s="152"/>
      <c r="R46" s="152"/>
      <c r="S46" s="152">
        <v>100</v>
      </c>
      <c r="T46" s="152"/>
      <c r="U46" s="152"/>
      <c r="V46" s="152"/>
      <c r="W46" s="152">
        <f>O46-G46</f>
        <v>-853419</v>
      </c>
      <c r="X46" s="152"/>
      <c r="Y46" s="152"/>
      <c r="Z46" s="152"/>
      <c r="AA46" s="152"/>
      <c r="AB46" s="151">
        <f>O46/G46*100</f>
        <v>90.299234777389785</v>
      </c>
      <c r="AC46" s="151"/>
      <c r="AD46" s="151"/>
      <c r="AE46" s="151"/>
      <c r="AF46" s="151"/>
      <c r="AG46" s="59"/>
    </row>
    <row r="47" spans="1:73" ht="20.85" customHeight="1" thickBot="1">
      <c r="A47" s="245"/>
      <c r="B47" s="245"/>
      <c r="C47" s="245"/>
      <c r="D47" s="245"/>
      <c r="E47" s="245"/>
      <c r="F47" s="246"/>
      <c r="G47" s="148"/>
      <c r="H47" s="148"/>
      <c r="I47" s="148"/>
      <c r="J47" s="148"/>
      <c r="K47" s="150"/>
      <c r="L47" s="150"/>
      <c r="M47" s="150"/>
      <c r="N47" s="150"/>
      <c r="O47" s="148"/>
      <c r="P47" s="148"/>
      <c r="Q47" s="148"/>
      <c r="R47" s="148"/>
      <c r="S47" s="150"/>
      <c r="T47" s="150"/>
      <c r="U47" s="150"/>
      <c r="V47" s="150"/>
      <c r="W47" s="148"/>
      <c r="X47" s="148"/>
      <c r="Y47" s="148"/>
      <c r="Z47" s="148"/>
      <c r="AA47" s="148"/>
      <c r="AB47" s="150"/>
      <c r="AC47" s="150"/>
      <c r="AD47" s="150"/>
      <c r="AE47" s="150"/>
      <c r="AF47" s="150"/>
      <c r="AG47" s="43"/>
    </row>
    <row r="48" spans="1:73" ht="20.8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235" t="s">
        <v>244</v>
      </c>
      <c r="AA48" s="235"/>
      <c r="AB48" s="235"/>
      <c r="AC48" s="235"/>
      <c r="AD48" s="235"/>
      <c r="AE48" s="235"/>
      <c r="AF48" s="235"/>
      <c r="AG48" s="39"/>
    </row>
    <row r="50" spans="1:32" ht="21.9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9"/>
      <c r="AA50" s="39"/>
      <c r="AB50" s="39"/>
      <c r="AC50" s="39"/>
      <c r="AD50" s="39"/>
      <c r="AE50" s="39"/>
      <c r="AF50" s="39"/>
    </row>
    <row r="51" spans="1:32" ht="21.95" customHeight="1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</row>
  </sheetData>
  <mergeCells count="215">
    <mergeCell ref="A51:AF51"/>
    <mergeCell ref="BQ26:BU27"/>
    <mergeCell ref="BQ29:BU30"/>
    <mergeCell ref="BQ32:BU33"/>
    <mergeCell ref="AA35:AF35"/>
    <mergeCell ref="S44:V44"/>
    <mergeCell ref="K43:N43"/>
    <mergeCell ref="S43:V43"/>
    <mergeCell ref="K45:N45"/>
    <mergeCell ref="S45:V45"/>
    <mergeCell ref="A9:C10"/>
    <mergeCell ref="A7:C8"/>
    <mergeCell ref="D7:D8"/>
    <mergeCell ref="E7:E8"/>
    <mergeCell ref="F7:G8"/>
    <mergeCell ref="AX7:BA8"/>
    <mergeCell ref="AT7:AW8"/>
    <mergeCell ref="AH7:AK8"/>
    <mergeCell ref="AL7:AO8"/>
    <mergeCell ref="AP7:AS8"/>
    <mergeCell ref="M14:P15"/>
    <mergeCell ref="M7:P8"/>
    <mergeCell ref="U7:X8"/>
    <mergeCell ref="Y7:AB8"/>
    <mergeCell ref="AC7:AF8"/>
    <mergeCell ref="H32:L33"/>
    <mergeCell ref="H23:L24"/>
    <mergeCell ref="Q7:T8"/>
    <mergeCell ref="I7:L8"/>
    <mergeCell ref="AC11:AF11"/>
    <mergeCell ref="A29:G30"/>
    <mergeCell ref="A26:G27"/>
    <mergeCell ref="A22:G24"/>
    <mergeCell ref="A32:G33"/>
    <mergeCell ref="C12:F13"/>
    <mergeCell ref="M26:T27"/>
    <mergeCell ref="M23:T24"/>
    <mergeCell ref="H29:L30"/>
    <mergeCell ref="C14:F15"/>
    <mergeCell ref="I14:L15"/>
    <mergeCell ref="AP14:AS15"/>
    <mergeCell ref="AP16:AS17"/>
    <mergeCell ref="AH16:AK17"/>
    <mergeCell ref="AL16:AO17"/>
    <mergeCell ref="BG18:BM18"/>
    <mergeCell ref="AT14:AW15"/>
    <mergeCell ref="AH14:AK15"/>
    <mergeCell ref="BJ12:BM13"/>
    <mergeCell ref="BJ14:BM15"/>
    <mergeCell ref="BJ16:BM17"/>
    <mergeCell ref="BF11:BI11"/>
    <mergeCell ref="BB11:BE11"/>
    <mergeCell ref="AX11:BA11"/>
    <mergeCell ref="BF12:BI13"/>
    <mergeCell ref="BF16:BI17"/>
    <mergeCell ref="BF14:BI15"/>
    <mergeCell ref="AT12:AW13"/>
    <mergeCell ref="BB16:BE17"/>
    <mergeCell ref="AX14:BA15"/>
    <mergeCell ref="BB14:BE15"/>
    <mergeCell ref="BB12:BE13"/>
    <mergeCell ref="AX12:BA13"/>
    <mergeCell ref="AX16:BA17"/>
    <mergeCell ref="AT16:AW17"/>
    <mergeCell ref="G47:J47"/>
    <mergeCell ref="A47:F47"/>
    <mergeCell ref="G45:J45"/>
    <mergeCell ref="K47:N47"/>
    <mergeCell ref="A45:F45"/>
    <mergeCell ref="G46:J46"/>
    <mergeCell ref="A44:F44"/>
    <mergeCell ref="K44:N44"/>
    <mergeCell ref="A46:F46"/>
    <mergeCell ref="S46:V46"/>
    <mergeCell ref="Y16:AB17"/>
    <mergeCell ref="Q14:T15"/>
    <mergeCell ref="B16:F17"/>
    <mergeCell ref="O45:R45"/>
    <mergeCell ref="W39:AA39"/>
    <mergeCell ref="W40:AA40"/>
    <mergeCell ref="O46:R46"/>
    <mergeCell ref="G42:J42"/>
    <mergeCell ref="G43:J43"/>
    <mergeCell ref="G44:J44"/>
    <mergeCell ref="AH11:AK11"/>
    <mergeCell ref="O44:R44"/>
    <mergeCell ref="O41:R41"/>
    <mergeCell ref="U16:X17"/>
    <mergeCell ref="O43:R43"/>
    <mergeCell ref="K46:N46"/>
    <mergeCell ref="Z48:AF48"/>
    <mergeCell ref="S40:V40"/>
    <mergeCell ref="W46:AA46"/>
    <mergeCell ref="W44:AA44"/>
    <mergeCell ref="W41:AA41"/>
    <mergeCell ref="S41:V41"/>
    <mergeCell ref="S42:V42"/>
    <mergeCell ref="AB41:AF41"/>
    <mergeCell ref="AB42:AF42"/>
    <mergeCell ref="S47:V47"/>
    <mergeCell ref="AP9:AS10"/>
    <mergeCell ref="AB43:AF43"/>
    <mergeCell ref="AL14:AO15"/>
    <mergeCell ref="F9:G10"/>
    <mergeCell ref="E9:E10"/>
    <mergeCell ref="D9:D10"/>
    <mergeCell ref="Y14:AB15"/>
    <mergeCell ref="M11:P11"/>
    <mergeCell ref="I11:L11"/>
    <mergeCell ref="I9:L10"/>
    <mergeCell ref="BM9:BM10"/>
    <mergeCell ref="BB7:BE8"/>
    <mergeCell ref="BL9:BL10"/>
    <mergeCell ref="BF9:BI10"/>
    <mergeCell ref="BJ9:BK10"/>
    <mergeCell ref="BF7:BI8"/>
    <mergeCell ref="BL7:BL8"/>
    <mergeCell ref="BJ7:BK8"/>
    <mergeCell ref="BB9:BE10"/>
    <mergeCell ref="BM7:BM8"/>
    <mergeCell ref="AX9:BA10"/>
    <mergeCell ref="AT9:AW10"/>
    <mergeCell ref="AP11:AS11"/>
    <mergeCell ref="AH12:AK13"/>
    <mergeCell ref="AL12:AO13"/>
    <mergeCell ref="AL11:AO11"/>
    <mergeCell ref="AP12:AS13"/>
    <mergeCell ref="AH9:AK10"/>
    <mergeCell ref="AT11:AW11"/>
    <mergeCell ref="AL9:AO10"/>
    <mergeCell ref="Q9:T10"/>
    <mergeCell ref="Q12:T13"/>
    <mergeCell ref="U11:X11"/>
    <mergeCell ref="Y12:AB13"/>
    <mergeCell ref="AC12:AF13"/>
    <mergeCell ref="AC9:AF10"/>
    <mergeCell ref="I12:L13"/>
    <mergeCell ref="Y9:AB10"/>
    <mergeCell ref="O42:R42"/>
    <mergeCell ref="AB40:AF40"/>
    <mergeCell ref="A41:F41"/>
    <mergeCell ref="K40:N40"/>
    <mergeCell ref="K41:N41"/>
    <mergeCell ref="O40:R40"/>
    <mergeCell ref="G40:J40"/>
    <mergeCell ref="G41:J41"/>
    <mergeCell ref="U32:Z33"/>
    <mergeCell ref="M32:T33"/>
    <mergeCell ref="M9:P10"/>
    <mergeCell ref="Y11:AB11"/>
    <mergeCell ref="Q11:T11"/>
    <mergeCell ref="U9:X10"/>
    <mergeCell ref="U12:X13"/>
    <mergeCell ref="AA32:AF33"/>
    <mergeCell ref="AA24:AF24"/>
    <mergeCell ref="AA29:AF30"/>
    <mergeCell ref="O39:V39"/>
    <mergeCell ref="AA26:AF27"/>
    <mergeCell ref="AA23:AF23"/>
    <mergeCell ref="G39:N39"/>
    <mergeCell ref="H22:AF22"/>
    <mergeCell ref="U14:X15"/>
    <mergeCell ref="A36:AF36"/>
    <mergeCell ref="G16:H17"/>
    <mergeCell ref="I16:L17"/>
    <mergeCell ref="A38:E38"/>
    <mergeCell ref="W43:AA43"/>
    <mergeCell ref="Q16:T17"/>
    <mergeCell ref="M16:P17"/>
    <mergeCell ref="M12:P13"/>
    <mergeCell ref="W42:AA42"/>
    <mergeCell ref="K42:N42"/>
    <mergeCell ref="A20:AF20"/>
    <mergeCell ref="AC16:AF17"/>
    <mergeCell ref="AC14:AF15"/>
    <mergeCell ref="A19:AF19"/>
    <mergeCell ref="O47:R47"/>
    <mergeCell ref="A21:G21"/>
    <mergeCell ref="H26:L27"/>
    <mergeCell ref="M29:T30"/>
    <mergeCell ref="A39:F40"/>
    <mergeCell ref="A37:AF37"/>
    <mergeCell ref="A43:F43"/>
    <mergeCell ref="A42:F42"/>
    <mergeCell ref="AB44:AF44"/>
    <mergeCell ref="AB39:AF39"/>
    <mergeCell ref="A1:X1"/>
    <mergeCell ref="A4:D4"/>
    <mergeCell ref="A3:AF3"/>
    <mergeCell ref="Y5:AB6"/>
    <mergeCell ref="AC5:AF6"/>
    <mergeCell ref="Q5:T6"/>
    <mergeCell ref="A5:H6"/>
    <mergeCell ref="I5:L6"/>
    <mergeCell ref="M5:P6"/>
    <mergeCell ref="U5:X6"/>
    <mergeCell ref="AH3:BM3"/>
    <mergeCell ref="BB5:BE6"/>
    <mergeCell ref="AH5:AK6"/>
    <mergeCell ref="AL5:AO6"/>
    <mergeCell ref="BF5:BI6"/>
    <mergeCell ref="BJ5:BM6"/>
    <mergeCell ref="AT5:AW6"/>
    <mergeCell ref="AX5:BA6"/>
    <mergeCell ref="AP5:AS6"/>
    <mergeCell ref="AH20:BM20"/>
    <mergeCell ref="W47:AA47"/>
    <mergeCell ref="AB45:AF45"/>
    <mergeCell ref="AB47:AF47"/>
    <mergeCell ref="AB46:AF46"/>
    <mergeCell ref="W45:AA45"/>
    <mergeCell ref="U23:Z23"/>
    <mergeCell ref="U29:Z30"/>
    <mergeCell ref="U26:Z27"/>
    <mergeCell ref="U24:Z24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  <colBreaks count="1" manualBreakCount="1"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7"/>
  <sheetViews>
    <sheetView showGridLines="0" tabSelected="1" topLeftCell="A2" zoomScaleNormal="100" workbookViewId="0">
      <selection activeCell="F11" sqref="F11:L11"/>
    </sheetView>
  </sheetViews>
  <sheetFormatPr defaultColWidth="3.625" defaultRowHeight="24.95" customHeight="1"/>
  <cols>
    <col min="1" max="17" width="3.625" style="5" customWidth="1"/>
    <col min="18" max="24" width="3.875" style="5" customWidth="1"/>
    <col min="25" max="25" width="3.625" style="5" customWidth="1"/>
    <col min="26" max="26" width="0" style="5" hidden="1" customWidth="1"/>
    <col min="27" max="27" width="9.5" style="5" hidden="1" customWidth="1"/>
    <col min="28" max="34" width="0" style="5" hidden="1" customWidth="1"/>
    <col min="35" max="16384" width="3.625" style="5"/>
  </cols>
  <sheetData>
    <row r="1" spans="1:27" ht="24.95" customHeight="1">
      <c r="A1" s="272" t="s">
        <v>127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</row>
    <row r="2" spans="1:27" ht="24.95" customHeight="1" thickBot="1">
      <c r="A2" s="273" t="s">
        <v>67</v>
      </c>
      <c r="B2" s="274"/>
      <c r="C2" s="274"/>
      <c r="D2" s="274"/>
    </row>
    <row r="3" spans="1:27" ht="24.95" customHeight="1">
      <c r="A3" s="275" t="s">
        <v>84</v>
      </c>
      <c r="B3" s="276"/>
      <c r="C3" s="276"/>
      <c r="D3" s="276"/>
      <c r="E3" s="276"/>
      <c r="F3" s="279" t="s">
        <v>56</v>
      </c>
      <c r="G3" s="280"/>
      <c r="H3" s="280"/>
      <c r="I3" s="280"/>
      <c r="J3" s="281"/>
      <c r="K3" s="276" t="s">
        <v>85</v>
      </c>
      <c r="L3" s="276"/>
      <c r="M3" s="276"/>
      <c r="N3" s="276"/>
      <c r="O3" s="276"/>
      <c r="P3" s="276" t="s">
        <v>86</v>
      </c>
      <c r="Q3" s="276"/>
      <c r="R3" s="276"/>
      <c r="S3" s="276"/>
      <c r="T3" s="276"/>
      <c r="U3" s="287" t="s">
        <v>87</v>
      </c>
      <c r="V3" s="280"/>
      <c r="W3" s="280"/>
      <c r="X3" s="280"/>
      <c r="Y3" s="281"/>
      <c r="Z3" s="3"/>
    </row>
    <row r="4" spans="1:27" ht="24.95" customHeight="1">
      <c r="A4" s="277"/>
      <c r="B4" s="278"/>
      <c r="C4" s="278"/>
      <c r="D4" s="278"/>
      <c r="E4" s="278"/>
      <c r="F4" s="282"/>
      <c r="G4" s="283"/>
      <c r="H4" s="283"/>
      <c r="I4" s="283"/>
      <c r="J4" s="284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88"/>
      <c r="V4" s="283"/>
      <c r="W4" s="283"/>
      <c r="X4" s="283"/>
      <c r="Y4" s="284"/>
      <c r="Z4" s="3"/>
    </row>
    <row r="5" spans="1:27" ht="24.95" customHeight="1">
      <c r="A5" s="289" t="s">
        <v>31</v>
      </c>
      <c r="B5" s="289"/>
      <c r="C5" s="1" t="s">
        <v>245</v>
      </c>
      <c r="D5" s="2" t="s">
        <v>246</v>
      </c>
      <c r="E5" s="13" t="s">
        <v>32</v>
      </c>
      <c r="F5" s="285">
        <v>4499656</v>
      </c>
      <c r="G5" s="286"/>
      <c r="H5" s="286"/>
      <c r="I5" s="286"/>
      <c r="J5" s="286"/>
      <c r="K5" s="269">
        <v>4481191</v>
      </c>
      <c r="L5" s="269"/>
      <c r="M5" s="269"/>
      <c r="N5" s="269"/>
      <c r="O5" s="269"/>
      <c r="P5" s="269">
        <v>18465</v>
      </c>
      <c r="Q5" s="269"/>
      <c r="R5" s="269"/>
      <c r="S5" s="269"/>
      <c r="T5" s="269"/>
      <c r="U5" s="290" t="s">
        <v>247</v>
      </c>
      <c r="V5" s="290"/>
      <c r="W5" s="290"/>
      <c r="X5" s="290"/>
      <c r="Y5" s="290"/>
      <c r="Z5" s="3"/>
      <c r="AA5" s="8"/>
    </row>
    <row r="6" spans="1:27" s="4" customFormat="1" ht="24.95" customHeight="1">
      <c r="A6" s="292"/>
      <c r="B6" s="292"/>
      <c r="C6" s="1" t="s">
        <v>235</v>
      </c>
      <c r="D6" s="2" t="s">
        <v>248</v>
      </c>
      <c r="E6" s="3"/>
      <c r="F6" s="293">
        <v>4527300</v>
      </c>
      <c r="G6" s="269"/>
      <c r="H6" s="269"/>
      <c r="I6" s="269"/>
      <c r="J6" s="269"/>
      <c r="K6" s="269">
        <v>4495361</v>
      </c>
      <c r="L6" s="269"/>
      <c r="M6" s="269"/>
      <c r="N6" s="269"/>
      <c r="O6" s="269"/>
      <c r="P6" s="269">
        <v>31939</v>
      </c>
      <c r="Q6" s="269"/>
      <c r="R6" s="269"/>
      <c r="S6" s="269"/>
      <c r="T6" s="269"/>
      <c r="U6" s="290">
        <v>100.6</v>
      </c>
      <c r="V6" s="290"/>
      <c r="W6" s="290"/>
      <c r="X6" s="290"/>
      <c r="Y6" s="290"/>
      <c r="Z6" s="3"/>
    </row>
    <row r="7" spans="1:27" ht="24.95" customHeight="1">
      <c r="A7" s="292"/>
      <c r="B7" s="292"/>
      <c r="C7" s="1" t="s">
        <v>235</v>
      </c>
      <c r="D7" s="2" t="s">
        <v>249</v>
      </c>
      <c r="E7" s="3"/>
      <c r="F7" s="293">
        <v>4956580</v>
      </c>
      <c r="G7" s="269"/>
      <c r="H7" s="269"/>
      <c r="I7" s="269"/>
      <c r="J7" s="269"/>
      <c r="K7" s="269">
        <v>4927899</v>
      </c>
      <c r="L7" s="269"/>
      <c r="M7" s="269"/>
      <c r="N7" s="269"/>
      <c r="O7" s="269"/>
      <c r="P7" s="269">
        <v>28681</v>
      </c>
      <c r="Q7" s="269"/>
      <c r="R7" s="269"/>
      <c r="S7" s="269"/>
      <c r="T7" s="269"/>
      <c r="U7" s="304">
        <v>109.5</v>
      </c>
      <c r="V7" s="304"/>
      <c r="W7" s="304"/>
      <c r="X7" s="304"/>
      <c r="Y7" s="304"/>
      <c r="Z7" s="3"/>
    </row>
    <row r="8" spans="1:27" s="4" customFormat="1" ht="24.95" customHeight="1">
      <c r="A8" s="291"/>
      <c r="B8" s="291"/>
      <c r="C8" s="14" t="s">
        <v>235</v>
      </c>
      <c r="D8" s="15" t="s">
        <v>250</v>
      </c>
      <c r="E8" s="9"/>
      <c r="F8" s="295">
        <f>SUM(F10:J21)</f>
        <v>4142262</v>
      </c>
      <c r="G8" s="268"/>
      <c r="H8" s="268"/>
      <c r="I8" s="268"/>
      <c r="J8" s="268"/>
      <c r="K8" s="268">
        <f>SUM(K10:O21)</f>
        <v>4126835</v>
      </c>
      <c r="L8" s="268"/>
      <c r="M8" s="268"/>
      <c r="N8" s="268"/>
      <c r="O8" s="268"/>
      <c r="P8" s="268">
        <f>SUM(P10:T21)</f>
        <v>15427</v>
      </c>
      <c r="Q8" s="268"/>
      <c r="R8" s="268"/>
      <c r="S8" s="268"/>
      <c r="T8" s="268"/>
      <c r="U8" s="270">
        <f>F8/F7*100</f>
        <v>83.570970306138506</v>
      </c>
      <c r="V8" s="270"/>
      <c r="W8" s="270"/>
      <c r="X8" s="270"/>
      <c r="Y8" s="270"/>
      <c r="Z8" s="117"/>
    </row>
    <row r="9" spans="1:27" ht="24.95" customHeight="1">
      <c r="A9" s="22"/>
      <c r="B9" s="22"/>
      <c r="C9" s="3"/>
      <c r="D9" s="3"/>
      <c r="E9" s="3"/>
      <c r="F9" s="293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7"/>
      <c r="V9" s="267"/>
      <c r="W9" s="267"/>
      <c r="X9" s="267"/>
      <c r="Y9" s="267"/>
      <c r="Z9" s="3"/>
    </row>
    <row r="10" spans="1:27" ht="24.95" customHeight="1">
      <c r="A10" s="294"/>
      <c r="B10" s="294"/>
      <c r="C10" s="294"/>
      <c r="D10" s="2" t="s">
        <v>251</v>
      </c>
      <c r="E10" s="3" t="s">
        <v>88</v>
      </c>
      <c r="F10" s="293">
        <f>K10+P10</f>
        <v>324881</v>
      </c>
      <c r="G10" s="269"/>
      <c r="H10" s="269"/>
      <c r="I10" s="269"/>
      <c r="J10" s="269"/>
      <c r="K10" s="269">
        <v>324851</v>
      </c>
      <c r="L10" s="269"/>
      <c r="M10" s="269"/>
      <c r="N10" s="269"/>
      <c r="O10" s="269"/>
      <c r="P10" s="269">
        <v>30</v>
      </c>
      <c r="Q10" s="269"/>
      <c r="R10" s="269"/>
      <c r="S10" s="269"/>
      <c r="T10" s="269"/>
      <c r="U10" s="271">
        <f t="shared" ref="U10:U21" si="0">F10/AA10*100</f>
        <v>98.479823944515843</v>
      </c>
      <c r="V10" s="271"/>
      <c r="W10" s="271"/>
      <c r="X10" s="271"/>
      <c r="Y10" s="271"/>
      <c r="Z10" s="3"/>
      <c r="AA10" s="64">
        <v>329896</v>
      </c>
    </row>
    <row r="11" spans="1:27" ht="24.95" customHeight="1">
      <c r="A11" s="294"/>
      <c r="B11" s="294"/>
      <c r="C11" s="1"/>
      <c r="D11" s="2" t="s">
        <v>245</v>
      </c>
      <c r="E11" s="3"/>
      <c r="F11" s="293">
        <f t="shared" ref="F11:F20" si="1">K11+P11</f>
        <v>267976</v>
      </c>
      <c r="G11" s="269"/>
      <c r="H11" s="269"/>
      <c r="I11" s="269"/>
      <c r="J11" s="269"/>
      <c r="K11" s="269">
        <v>267656</v>
      </c>
      <c r="L11" s="269"/>
      <c r="M11" s="269"/>
      <c r="N11" s="269"/>
      <c r="O11" s="269"/>
      <c r="P11" s="269">
        <v>320</v>
      </c>
      <c r="Q11" s="269"/>
      <c r="R11" s="269"/>
      <c r="S11" s="269"/>
      <c r="T11" s="269"/>
      <c r="U11" s="267">
        <f t="shared" si="0"/>
        <v>112.20084074427641</v>
      </c>
      <c r="V11" s="267"/>
      <c r="W11" s="267"/>
      <c r="X11" s="267"/>
      <c r="Y11" s="267"/>
      <c r="Z11" s="3"/>
      <c r="AA11" s="64">
        <v>238836</v>
      </c>
    </row>
    <row r="12" spans="1:27" ht="24.95" customHeight="1">
      <c r="A12" s="294"/>
      <c r="B12" s="294"/>
      <c r="C12" s="1"/>
      <c r="D12" s="2" t="s">
        <v>252</v>
      </c>
      <c r="E12" s="3"/>
      <c r="F12" s="293">
        <f t="shared" si="1"/>
        <v>453917</v>
      </c>
      <c r="G12" s="269"/>
      <c r="H12" s="269"/>
      <c r="I12" s="269"/>
      <c r="J12" s="269"/>
      <c r="K12" s="269">
        <v>453149</v>
      </c>
      <c r="L12" s="269"/>
      <c r="M12" s="269"/>
      <c r="N12" s="269"/>
      <c r="O12" s="269"/>
      <c r="P12" s="269">
        <v>768</v>
      </c>
      <c r="Q12" s="269"/>
      <c r="R12" s="269"/>
      <c r="S12" s="269"/>
      <c r="T12" s="269"/>
      <c r="U12" s="267">
        <f t="shared" si="0"/>
        <v>111.31937581083035</v>
      </c>
      <c r="V12" s="267"/>
      <c r="W12" s="267"/>
      <c r="X12" s="267"/>
      <c r="Y12" s="267"/>
      <c r="Z12" s="3"/>
      <c r="AA12" s="64">
        <v>407761</v>
      </c>
    </row>
    <row r="13" spans="1:27" ht="24.95" customHeight="1">
      <c r="A13" s="294"/>
      <c r="B13" s="294"/>
      <c r="C13" s="1"/>
      <c r="D13" s="2" t="s">
        <v>253</v>
      </c>
      <c r="E13" s="3"/>
      <c r="F13" s="293">
        <f t="shared" si="1"/>
        <v>243011</v>
      </c>
      <c r="G13" s="269"/>
      <c r="H13" s="269"/>
      <c r="I13" s="269"/>
      <c r="J13" s="269"/>
      <c r="K13" s="269">
        <v>242936</v>
      </c>
      <c r="L13" s="269"/>
      <c r="M13" s="269"/>
      <c r="N13" s="269"/>
      <c r="O13" s="269"/>
      <c r="P13" s="269">
        <v>75</v>
      </c>
      <c r="Q13" s="269"/>
      <c r="R13" s="269"/>
      <c r="S13" s="269"/>
      <c r="T13" s="269"/>
      <c r="U13" s="267">
        <f t="shared" si="0"/>
        <v>75.748725110033291</v>
      </c>
      <c r="V13" s="267"/>
      <c r="W13" s="267"/>
      <c r="X13" s="267"/>
      <c r="Y13" s="267"/>
      <c r="Z13" s="3"/>
      <c r="AA13" s="64">
        <v>320812</v>
      </c>
    </row>
    <row r="14" spans="1:27" ht="24.95" customHeight="1">
      <c r="A14" s="294"/>
      <c r="B14" s="294"/>
      <c r="C14" s="1"/>
      <c r="D14" s="2" t="s">
        <v>246</v>
      </c>
      <c r="E14" s="3"/>
      <c r="F14" s="293">
        <f t="shared" si="1"/>
        <v>282670</v>
      </c>
      <c r="G14" s="269"/>
      <c r="H14" s="269"/>
      <c r="I14" s="269"/>
      <c r="J14" s="269"/>
      <c r="K14" s="269">
        <v>282461</v>
      </c>
      <c r="L14" s="269"/>
      <c r="M14" s="269"/>
      <c r="N14" s="269"/>
      <c r="O14" s="269"/>
      <c r="P14" s="269">
        <v>209</v>
      </c>
      <c r="Q14" s="269"/>
      <c r="R14" s="269"/>
      <c r="S14" s="269"/>
      <c r="T14" s="269"/>
      <c r="U14" s="267">
        <f t="shared" si="0"/>
        <v>52.224149812568008</v>
      </c>
      <c r="V14" s="267"/>
      <c r="W14" s="267"/>
      <c r="X14" s="267"/>
      <c r="Y14" s="267"/>
      <c r="Z14" s="3"/>
      <c r="AA14" s="64">
        <v>541263</v>
      </c>
    </row>
    <row r="15" spans="1:27" ht="24.95" customHeight="1">
      <c r="A15" s="294"/>
      <c r="B15" s="294"/>
      <c r="C15" s="1"/>
      <c r="D15" s="2" t="s">
        <v>254</v>
      </c>
      <c r="E15" s="3"/>
      <c r="F15" s="293">
        <f t="shared" si="1"/>
        <v>187515</v>
      </c>
      <c r="G15" s="269"/>
      <c r="H15" s="269"/>
      <c r="I15" s="269"/>
      <c r="J15" s="269"/>
      <c r="K15" s="269">
        <v>187372</v>
      </c>
      <c r="L15" s="269"/>
      <c r="M15" s="269"/>
      <c r="N15" s="269"/>
      <c r="O15" s="269"/>
      <c r="P15" s="269">
        <v>143</v>
      </c>
      <c r="Q15" s="269"/>
      <c r="R15" s="269"/>
      <c r="S15" s="269"/>
      <c r="T15" s="269"/>
      <c r="U15" s="267">
        <f t="shared" si="0"/>
        <v>61.707736050231013</v>
      </c>
      <c r="V15" s="267"/>
      <c r="W15" s="267"/>
      <c r="X15" s="267"/>
      <c r="Y15" s="267"/>
      <c r="Z15" s="3"/>
      <c r="AA15" s="64">
        <v>303876</v>
      </c>
    </row>
    <row r="16" spans="1:27" ht="24.95" customHeight="1">
      <c r="A16" s="294"/>
      <c r="B16" s="294"/>
      <c r="C16" s="1"/>
      <c r="D16" s="2" t="s">
        <v>255</v>
      </c>
      <c r="E16" s="3"/>
      <c r="F16" s="293">
        <f t="shared" si="1"/>
        <v>333396</v>
      </c>
      <c r="G16" s="269"/>
      <c r="H16" s="269"/>
      <c r="I16" s="269"/>
      <c r="J16" s="269"/>
      <c r="K16" s="269">
        <v>333080</v>
      </c>
      <c r="L16" s="269"/>
      <c r="M16" s="269"/>
      <c r="N16" s="269"/>
      <c r="O16" s="269"/>
      <c r="P16" s="269">
        <v>316</v>
      </c>
      <c r="Q16" s="269"/>
      <c r="R16" s="269"/>
      <c r="S16" s="269"/>
      <c r="T16" s="269"/>
      <c r="U16" s="267">
        <f t="shared" si="0"/>
        <v>78.148967689913178</v>
      </c>
      <c r="V16" s="267"/>
      <c r="W16" s="267"/>
      <c r="X16" s="267"/>
      <c r="Y16" s="267"/>
      <c r="Z16" s="3"/>
      <c r="AA16" s="64">
        <v>426616</v>
      </c>
    </row>
    <row r="17" spans="1:27" ht="24.95" customHeight="1">
      <c r="A17" s="294"/>
      <c r="B17" s="294"/>
      <c r="C17" s="1"/>
      <c r="D17" s="2" t="s">
        <v>256</v>
      </c>
      <c r="E17" s="3"/>
      <c r="F17" s="293">
        <f t="shared" si="1"/>
        <v>718212</v>
      </c>
      <c r="G17" s="269"/>
      <c r="H17" s="269"/>
      <c r="I17" s="269"/>
      <c r="J17" s="269"/>
      <c r="K17" s="269">
        <v>718078</v>
      </c>
      <c r="L17" s="269"/>
      <c r="M17" s="269"/>
      <c r="N17" s="269"/>
      <c r="O17" s="269"/>
      <c r="P17" s="269">
        <v>134</v>
      </c>
      <c r="Q17" s="269"/>
      <c r="R17" s="269"/>
      <c r="S17" s="269"/>
      <c r="T17" s="269"/>
      <c r="U17" s="267">
        <f t="shared" si="0"/>
        <v>97.496120989822941</v>
      </c>
      <c r="V17" s="267"/>
      <c r="W17" s="267"/>
      <c r="X17" s="267"/>
      <c r="Y17" s="267"/>
      <c r="Z17" s="3"/>
      <c r="AA17" s="64">
        <v>736657</v>
      </c>
    </row>
    <row r="18" spans="1:27" ht="24.95" customHeight="1">
      <c r="A18" s="294"/>
      <c r="B18" s="294"/>
      <c r="C18" s="1"/>
      <c r="D18" s="2" t="s">
        <v>257</v>
      </c>
      <c r="E18" s="3"/>
      <c r="F18" s="293">
        <f t="shared" si="1"/>
        <v>299236</v>
      </c>
      <c r="G18" s="269"/>
      <c r="H18" s="269"/>
      <c r="I18" s="269"/>
      <c r="J18" s="269"/>
      <c r="K18" s="269">
        <v>294671</v>
      </c>
      <c r="L18" s="269"/>
      <c r="M18" s="269"/>
      <c r="N18" s="269"/>
      <c r="O18" s="269"/>
      <c r="P18" s="269">
        <v>4565</v>
      </c>
      <c r="Q18" s="269"/>
      <c r="R18" s="269"/>
      <c r="S18" s="269"/>
      <c r="T18" s="269"/>
      <c r="U18" s="267">
        <f t="shared" si="0"/>
        <v>52.539114281650924</v>
      </c>
      <c r="V18" s="267"/>
      <c r="W18" s="267"/>
      <c r="X18" s="267"/>
      <c r="Y18" s="267"/>
      <c r="Z18" s="3"/>
      <c r="AA18" s="64">
        <v>569549</v>
      </c>
    </row>
    <row r="19" spans="1:27" ht="24.95" customHeight="1">
      <c r="A19" s="294"/>
      <c r="B19" s="294"/>
      <c r="C19" s="1" t="s">
        <v>251</v>
      </c>
      <c r="D19" s="2" t="s">
        <v>258</v>
      </c>
      <c r="E19" s="3"/>
      <c r="F19" s="293">
        <f t="shared" si="1"/>
        <v>388783</v>
      </c>
      <c r="G19" s="269"/>
      <c r="H19" s="269"/>
      <c r="I19" s="269"/>
      <c r="J19" s="269"/>
      <c r="K19" s="269">
        <v>384160</v>
      </c>
      <c r="L19" s="269"/>
      <c r="M19" s="269"/>
      <c r="N19" s="269"/>
      <c r="O19" s="269"/>
      <c r="P19" s="269">
        <v>4623</v>
      </c>
      <c r="Q19" s="269"/>
      <c r="R19" s="269"/>
      <c r="S19" s="269"/>
      <c r="T19" s="269"/>
      <c r="U19" s="267">
        <f t="shared" si="0"/>
        <v>95.575506230625322</v>
      </c>
      <c r="V19" s="267"/>
      <c r="W19" s="267"/>
      <c r="X19" s="267"/>
      <c r="Y19" s="267"/>
      <c r="Z19" s="3"/>
      <c r="AA19" s="64">
        <v>406781</v>
      </c>
    </row>
    <row r="20" spans="1:27" ht="24.95" customHeight="1">
      <c r="A20" s="294"/>
      <c r="B20" s="294"/>
      <c r="C20" s="1" t="s">
        <v>251</v>
      </c>
      <c r="D20" s="2" t="s">
        <v>251</v>
      </c>
      <c r="E20" s="3"/>
      <c r="F20" s="293">
        <f t="shared" si="1"/>
        <v>324389</v>
      </c>
      <c r="G20" s="269"/>
      <c r="H20" s="269"/>
      <c r="I20" s="269"/>
      <c r="J20" s="269"/>
      <c r="K20" s="269">
        <v>320376</v>
      </c>
      <c r="L20" s="269"/>
      <c r="M20" s="269"/>
      <c r="N20" s="269"/>
      <c r="O20" s="269"/>
      <c r="P20" s="269">
        <v>4013</v>
      </c>
      <c r="Q20" s="269"/>
      <c r="R20" s="269"/>
      <c r="S20" s="269"/>
      <c r="T20" s="269"/>
      <c r="U20" s="267">
        <f t="shared" si="0"/>
        <v>86.67940359127833</v>
      </c>
      <c r="V20" s="267"/>
      <c r="W20" s="267"/>
      <c r="X20" s="267"/>
      <c r="Y20" s="267"/>
      <c r="Z20" s="3"/>
      <c r="AA20" s="64">
        <v>374240</v>
      </c>
    </row>
    <row r="21" spans="1:27" ht="24.95" customHeight="1" thickBot="1">
      <c r="A21" s="294"/>
      <c r="B21" s="294"/>
      <c r="C21" s="1" t="s">
        <v>251</v>
      </c>
      <c r="D21" s="2" t="s">
        <v>245</v>
      </c>
      <c r="E21" s="3"/>
      <c r="F21" s="299">
        <f>K21+P21</f>
        <v>318276</v>
      </c>
      <c r="G21" s="300"/>
      <c r="H21" s="300"/>
      <c r="I21" s="300"/>
      <c r="J21" s="300"/>
      <c r="K21" s="301">
        <v>318045</v>
      </c>
      <c r="L21" s="301"/>
      <c r="M21" s="301"/>
      <c r="N21" s="301"/>
      <c r="O21" s="301"/>
      <c r="P21" s="300">
        <v>231</v>
      </c>
      <c r="Q21" s="300"/>
      <c r="R21" s="300"/>
      <c r="S21" s="300"/>
      <c r="T21" s="300"/>
      <c r="U21" s="302">
        <f t="shared" si="0"/>
        <v>105.98848458006015</v>
      </c>
      <c r="V21" s="302"/>
      <c r="W21" s="302"/>
      <c r="X21" s="302"/>
      <c r="Y21" s="302"/>
      <c r="Z21" s="3"/>
      <c r="AA21" s="64">
        <v>300293</v>
      </c>
    </row>
    <row r="22" spans="1:27" ht="18.75" customHeight="1">
      <c r="A22" s="16"/>
      <c r="B22" s="24"/>
      <c r="C22" s="24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3"/>
      <c r="Q22" s="3"/>
      <c r="R22" s="3"/>
      <c r="S22" s="305" t="s">
        <v>181</v>
      </c>
      <c r="T22" s="305"/>
      <c r="U22" s="305"/>
      <c r="V22" s="305"/>
      <c r="W22" s="305"/>
      <c r="X22" s="305"/>
      <c r="Y22" s="305"/>
    </row>
    <row r="23" spans="1:27" ht="18.75" customHeight="1">
      <c r="A23" s="10"/>
      <c r="B23" s="3"/>
      <c r="C23" s="3"/>
      <c r="D23" s="3"/>
      <c r="E23" s="3"/>
      <c r="F23" s="3"/>
      <c r="G23" s="9"/>
      <c r="H23" s="9"/>
      <c r="I23" s="9"/>
      <c r="J23" s="9"/>
      <c r="K23" s="3"/>
      <c r="L23" s="3"/>
      <c r="M23" s="3"/>
      <c r="N23" s="3"/>
      <c r="O23" s="3"/>
      <c r="P23" s="3"/>
      <c r="Q23" s="303"/>
      <c r="R23" s="303"/>
      <c r="S23" s="303"/>
      <c r="T23" s="303"/>
      <c r="U23" s="303"/>
      <c r="V23" s="303"/>
      <c r="W23" s="303"/>
      <c r="X23" s="303"/>
      <c r="Y23" s="303"/>
    </row>
    <row r="24" spans="1:27" ht="18.75" customHeight="1">
      <c r="A24" s="10"/>
      <c r="B24" s="3"/>
      <c r="C24" s="3"/>
      <c r="D24" s="3"/>
      <c r="E24" s="3"/>
      <c r="G24" s="9"/>
      <c r="H24" s="9"/>
      <c r="I24" s="9"/>
      <c r="J24" s="9"/>
      <c r="K24" s="3"/>
      <c r="L24" s="3"/>
      <c r="M24" s="3"/>
      <c r="N24" s="3"/>
      <c r="O24" s="3"/>
      <c r="P24" s="3"/>
      <c r="Q24" s="303"/>
      <c r="R24" s="303"/>
      <c r="S24" s="303"/>
      <c r="T24" s="303"/>
      <c r="U24" s="303"/>
      <c r="V24" s="303"/>
      <c r="W24" s="303"/>
      <c r="X24" s="303"/>
      <c r="Y24" s="303"/>
    </row>
    <row r="25" spans="1:27" ht="24.95" customHeight="1">
      <c r="A25" s="306" t="s">
        <v>89</v>
      </c>
      <c r="B25" s="306"/>
      <c r="C25" s="306"/>
      <c r="D25" s="306"/>
    </row>
    <row r="26" spans="1:27" ht="24.95" customHeight="1">
      <c r="A26" s="5" t="s">
        <v>259</v>
      </c>
      <c r="B26" s="297" t="s">
        <v>176</v>
      </c>
      <c r="C26" s="297"/>
      <c r="D26" s="297"/>
      <c r="E26" s="297"/>
      <c r="F26" s="297"/>
      <c r="G26" s="297"/>
      <c r="H26" s="17"/>
      <c r="I26" s="5" t="s">
        <v>259</v>
      </c>
      <c r="J26" s="296" t="s">
        <v>260</v>
      </c>
      <c r="K26" s="296"/>
      <c r="L26" s="296"/>
      <c r="M26" s="296"/>
      <c r="N26" s="296"/>
      <c r="O26" s="296"/>
      <c r="P26" s="19"/>
      <c r="Q26" s="5" t="s">
        <v>259</v>
      </c>
      <c r="R26" s="296" t="s">
        <v>91</v>
      </c>
      <c r="S26" s="298"/>
      <c r="T26" s="298"/>
      <c r="U26" s="298"/>
      <c r="V26" s="298"/>
      <c r="W26" s="298"/>
      <c r="X26" s="20"/>
    </row>
    <row r="27" spans="1:27" ht="24.95" customHeight="1">
      <c r="A27" s="5" t="s">
        <v>259</v>
      </c>
      <c r="B27" s="297" t="s">
        <v>261</v>
      </c>
      <c r="C27" s="298"/>
      <c r="D27" s="298"/>
      <c r="E27" s="298"/>
      <c r="F27" s="298"/>
      <c r="G27" s="298"/>
      <c r="I27" s="5" t="s">
        <v>259</v>
      </c>
      <c r="J27" s="142" t="s">
        <v>180</v>
      </c>
      <c r="K27" s="296"/>
      <c r="L27" s="296"/>
      <c r="M27" s="296"/>
      <c r="N27" s="296"/>
      <c r="O27" s="296"/>
      <c r="Q27" s="5" t="s">
        <v>259</v>
      </c>
      <c r="R27" s="297" t="s">
        <v>171</v>
      </c>
      <c r="S27" s="297"/>
      <c r="T27" s="297"/>
      <c r="U27" s="297"/>
      <c r="V27" s="297"/>
      <c r="W27" s="297"/>
      <c r="X27" s="21"/>
    </row>
    <row r="28" spans="1:27" ht="24.95" customHeight="1">
      <c r="A28" s="5" t="s">
        <v>259</v>
      </c>
      <c r="B28" s="297" t="s">
        <v>172</v>
      </c>
      <c r="C28" s="298"/>
      <c r="D28" s="298"/>
      <c r="E28" s="298"/>
      <c r="F28" s="298"/>
      <c r="G28" s="298"/>
      <c r="I28" s="5" t="s">
        <v>259</v>
      </c>
      <c r="J28" s="296" t="s">
        <v>92</v>
      </c>
      <c r="K28" s="298"/>
      <c r="L28" s="298"/>
      <c r="M28" s="298"/>
      <c r="N28" s="298"/>
      <c r="O28" s="298"/>
      <c r="Q28" s="5" t="s">
        <v>259</v>
      </c>
      <c r="R28" s="296" t="s">
        <v>262</v>
      </c>
      <c r="S28" s="298"/>
      <c r="T28" s="298"/>
      <c r="U28" s="298"/>
      <c r="V28" s="298"/>
      <c r="W28" s="298"/>
      <c r="X28" s="18"/>
    </row>
    <row r="29" spans="1:27" ht="24.95" customHeight="1">
      <c r="A29" s="5" t="s">
        <v>259</v>
      </c>
      <c r="B29" s="296" t="s">
        <v>96</v>
      </c>
      <c r="C29" s="298"/>
      <c r="D29" s="298"/>
      <c r="E29" s="298"/>
      <c r="F29" s="298"/>
      <c r="G29" s="298"/>
      <c r="I29" s="5" t="s">
        <v>259</v>
      </c>
      <c r="J29" s="296" t="s">
        <v>263</v>
      </c>
      <c r="K29" s="296"/>
      <c r="L29" s="296"/>
      <c r="M29" s="296"/>
      <c r="N29" s="296"/>
      <c r="O29" s="296"/>
      <c r="Q29" s="5" t="s">
        <v>259</v>
      </c>
      <c r="R29" s="296" t="s">
        <v>90</v>
      </c>
      <c r="S29" s="296"/>
      <c r="T29" s="296"/>
      <c r="U29" s="296"/>
      <c r="V29" s="296"/>
      <c r="W29" s="296"/>
      <c r="X29" s="7"/>
    </row>
    <row r="30" spans="1:27" ht="24.95" customHeight="1">
      <c r="A30" s="5" t="s">
        <v>259</v>
      </c>
      <c r="B30" s="297" t="s">
        <v>173</v>
      </c>
      <c r="C30" s="296"/>
      <c r="D30" s="296"/>
      <c r="E30" s="296"/>
      <c r="F30" s="296"/>
      <c r="G30" s="296"/>
      <c r="I30" s="5" t="s">
        <v>259</v>
      </c>
      <c r="J30" s="296" t="s">
        <v>264</v>
      </c>
      <c r="K30" s="296"/>
      <c r="L30" s="296"/>
      <c r="M30" s="296"/>
      <c r="N30" s="296"/>
      <c r="O30" s="296"/>
      <c r="Q30" s="5" t="s">
        <v>259</v>
      </c>
      <c r="R30" s="296" t="s">
        <v>265</v>
      </c>
      <c r="S30" s="296"/>
      <c r="T30" s="296"/>
      <c r="U30" s="296"/>
      <c r="V30" s="296"/>
      <c r="W30" s="296"/>
      <c r="X30" s="18"/>
    </row>
    <row r="31" spans="1:27" ht="24.95" customHeight="1">
      <c r="A31" s="5" t="s">
        <v>259</v>
      </c>
      <c r="B31" s="296" t="s">
        <v>266</v>
      </c>
      <c r="C31" s="296"/>
      <c r="D31" s="296"/>
      <c r="E31" s="296"/>
      <c r="F31" s="296"/>
      <c r="G31" s="296"/>
      <c r="H31" s="18"/>
      <c r="I31" s="5" t="s">
        <v>259</v>
      </c>
      <c r="J31" s="296" t="s">
        <v>174</v>
      </c>
      <c r="K31" s="296"/>
      <c r="L31" s="296"/>
      <c r="M31" s="296"/>
      <c r="N31" s="296"/>
      <c r="O31" s="296"/>
      <c r="P31" s="18"/>
      <c r="Q31" s="5" t="s">
        <v>259</v>
      </c>
      <c r="R31" s="297" t="s">
        <v>267</v>
      </c>
      <c r="S31" s="296"/>
      <c r="T31" s="296"/>
      <c r="U31" s="296"/>
      <c r="V31" s="296"/>
      <c r="W31" s="296"/>
      <c r="X31" s="19"/>
    </row>
    <row r="32" spans="1:27" ht="24.95" customHeight="1">
      <c r="A32" s="5" t="s">
        <v>259</v>
      </c>
      <c r="B32" s="297" t="s">
        <v>192</v>
      </c>
      <c r="C32" s="297"/>
      <c r="D32" s="297"/>
      <c r="E32" s="297"/>
      <c r="F32" s="297"/>
      <c r="G32" s="297"/>
      <c r="H32" s="23"/>
      <c r="I32" s="5" t="s">
        <v>259</v>
      </c>
      <c r="J32" s="297" t="s">
        <v>175</v>
      </c>
      <c r="K32" s="296"/>
      <c r="L32" s="296"/>
      <c r="M32" s="296"/>
      <c r="N32" s="296"/>
      <c r="O32" s="296"/>
      <c r="P32" s="18"/>
      <c r="R32" s="297"/>
      <c r="S32" s="296"/>
      <c r="T32" s="296"/>
      <c r="U32" s="296"/>
      <c r="V32" s="296"/>
      <c r="W32" s="296"/>
    </row>
    <row r="36" spans="3:25" ht="18.75" customHeight="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Y36" s="6"/>
    </row>
    <row r="37" spans="3:25" ht="18.75" customHeight="1">
      <c r="Q37" s="6"/>
      <c r="R37" s="6"/>
      <c r="S37" s="6"/>
      <c r="T37" s="6"/>
      <c r="U37" s="6"/>
      <c r="V37" s="6"/>
      <c r="W37" s="6"/>
      <c r="X37" s="6"/>
    </row>
  </sheetData>
  <mergeCells count="118">
    <mergeCell ref="B31:G31"/>
    <mergeCell ref="B32:G32"/>
    <mergeCell ref="R31:W31"/>
    <mergeCell ref="A25:D25"/>
    <mergeCell ref="J31:O31"/>
    <mergeCell ref="B29:G29"/>
    <mergeCell ref="J29:O29"/>
    <mergeCell ref="R30:W30"/>
    <mergeCell ref="R26:W26"/>
    <mergeCell ref="J27:O27"/>
    <mergeCell ref="P7:T7"/>
    <mergeCell ref="U7:Y7"/>
    <mergeCell ref="J32:O32"/>
    <mergeCell ref="R32:W32"/>
    <mergeCell ref="R29:W29"/>
    <mergeCell ref="R28:W28"/>
    <mergeCell ref="F18:J18"/>
    <mergeCell ref="S22:Y22"/>
    <mergeCell ref="R27:W27"/>
    <mergeCell ref="Q24:T24"/>
    <mergeCell ref="F7:J7"/>
    <mergeCell ref="K7:O7"/>
    <mergeCell ref="F20:J20"/>
    <mergeCell ref="A20:B20"/>
    <mergeCell ref="A18:B18"/>
    <mergeCell ref="F19:J19"/>
    <mergeCell ref="A16:B16"/>
    <mergeCell ref="F16:J16"/>
    <mergeCell ref="K16:O16"/>
    <mergeCell ref="A15:B15"/>
    <mergeCell ref="A19:B19"/>
    <mergeCell ref="Q23:T23"/>
    <mergeCell ref="U23:Y23"/>
    <mergeCell ref="A17:B17"/>
    <mergeCell ref="F17:J17"/>
    <mergeCell ref="B26:G26"/>
    <mergeCell ref="J26:O26"/>
    <mergeCell ref="U24:Y24"/>
    <mergeCell ref="U20:Y20"/>
    <mergeCell ref="U19:Y19"/>
    <mergeCell ref="K21:O21"/>
    <mergeCell ref="P21:T21"/>
    <mergeCell ref="U21:Y21"/>
    <mergeCell ref="P17:T17"/>
    <mergeCell ref="P20:T20"/>
    <mergeCell ref="K20:O20"/>
    <mergeCell ref="K19:O19"/>
    <mergeCell ref="P19:T19"/>
    <mergeCell ref="U17:Y17"/>
    <mergeCell ref="J30:O30"/>
    <mergeCell ref="B30:G30"/>
    <mergeCell ref="B28:G28"/>
    <mergeCell ref="J28:O28"/>
    <mergeCell ref="B27:G27"/>
    <mergeCell ref="U18:Y18"/>
    <mergeCell ref="K18:O18"/>
    <mergeCell ref="P18:T18"/>
    <mergeCell ref="A21:B21"/>
    <mergeCell ref="F21:J21"/>
    <mergeCell ref="P16:T16"/>
    <mergeCell ref="U16:Y16"/>
    <mergeCell ref="K17:O17"/>
    <mergeCell ref="U15:Y15"/>
    <mergeCell ref="A14:B14"/>
    <mergeCell ref="F14:J14"/>
    <mergeCell ref="K14:O14"/>
    <mergeCell ref="P14:T14"/>
    <mergeCell ref="U14:Y14"/>
    <mergeCell ref="K5:O5"/>
    <mergeCell ref="A10:C10"/>
    <mergeCell ref="A7:B7"/>
    <mergeCell ref="F15:J15"/>
    <mergeCell ref="K15:O15"/>
    <mergeCell ref="P15:T15"/>
    <mergeCell ref="A13:B13"/>
    <mergeCell ref="F13:J13"/>
    <mergeCell ref="K13:O13"/>
    <mergeCell ref="P13:T13"/>
    <mergeCell ref="A12:B12"/>
    <mergeCell ref="F12:J12"/>
    <mergeCell ref="K12:O12"/>
    <mergeCell ref="F8:J8"/>
    <mergeCell ref="F9:J9"/>
    <mergeCell ref="K9:O9"/>
    <mergeCell ref="F10:J10"/>
    <mergeCell ref="A11:B11"/>
    <mergeCell ref="F11:J11"/>
    <mergeCell ref="K11:O11"/>
    <mergeCell ref="U6:Y6"/>
    <mergeCell ref="K8:O8"/>
    <mergeCell ref="K10:O10"/>
    <mergeCell ref="P10:T10"/>
    <mergeCell ref="A8:B8"/>
    <mergeCell ref="U5:Y5"/>
    <mergeCell ref="A6:B6"/>
    <mergeCell ref="F6:J6"/>
    <mergeCell ref="K6:O6"/>
    <mergeCell ref="P6:T6"/>
    <mergeCell ref="A1:Y1"/>
    <mergeCell ref="A2:D2"/>
    <mergeCell ref="A3:E4"/>
    <mergeCell ref="F3:J4"/>
    <mergeCell ref="K3:O4"/>
    <mergeCell ref="F5:J5"/>
    <mergeCell ref="P3:T4"/>
    <mergeCell ref="U3:Y4"/>
    <mergeCell ref="P5:T5"/>
    <mergeCell ref="A5:B5"/>
    <mergeCell ref="U11:Y11"/>
    <mergeCell ref="P8:T8"/>
    <mergeCell ref="U13:Y13"/>
    <mergeCell ref="P12:T12"/>
    <mergeCell ref="U12:Y12"/>
    <mergeCell ref="P9:T9"/>
    <mergeCell ref="U8:Y8"/>
    <mergeCell ref="U9:Y9"/>
    <mergeCell ref="U10:Y10"/>
    <mergeCell ref="P11:T1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6" orientation="portrait" r:id="rId1"/>
  <headerFooter scaleWithDoc="0"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tabSelected="1" zoomScaleNormal="100" workbookViewId="0">
      <selection activeCell="F11" sqref="F11:L11"/>
    </sheetView>
  </sheetViews>
  <sheetFormatPr defaultColWidth="3.5" defaultRowHeight="23.1" customHeight="1"/>
  <cols>
    <col min="1" max="34" width="3.5" style="27"/>
    <col min="35" max="35" width="7.75" style="27" bestFit="1" customWidth="1"/>
    <col min="36" max="16384" width="3.5" style="27"/>
  </cols>
  <sheetData>
    <row r="1" spans="1:32" ht="23.1" customHeight="1">
      <c r="A1" s="250" t="s">
        <v>128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</row>
    <row r="2" spans="1:32" ht="23.1" customHeight="1" thickBot="1">
      <c r="A2" s="170" t="s">
        <v>18</v>
      </c>
      <c r="B2" s="182"/>
      <c r="C2" s="182"/>
      <c r="D2" s="18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314"/>
      <c r="AC2" s="315"/>
      <c r="AD2" s="315"/>
      <c r="AE2" s="65"/>
    </row>
    <row r="3" spans="1:32" ht="23.1" customHeight="1">
      <c r="A3" s="316" t="s">
        <v>43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7"/>
      <c r="Q3" s="319" t="s">
        <v>44</v>
      </c>
      <c r="R3" s="316"/>
      <c r="S3" s="316"/>
      <c r="T3" s="316"/>
      <c r="U3" s="316"/>
      <c r="V3" s="316"/>
      <c r="W3" s="316"/>
      <c r="X3" s="316"/>
      <c r="Y3" s="316"/>
      <c r="Z3" s="316"/>
      <c r="AA3" s="320"/>
      <c r="AB3" s="320"/>
      <c r="AC3" s="320"/>
      <c r="AD3" s="320"/>
      <c r="AE3" s="320"/>
    </row>
    <row r="4" spans="1:32" ht="23.1" customHeight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21" t="s">
        <v>186</v>
      </c>
      <c r="R4" s="322"/>
      <c r="S4" s="322"/>
      <c r="T4" s="322"/>
      <c r="U4" s="322"/>
      <c r="V4" s="321" t="s">
        <v>193</v>
      </c>
      <c r="W4" s="322"/>
      <c r="X4" s="322"/>
      <c r="Y4" s="322"/>
      <c r="Z4" s="322"/>
      <c r="AA4" s="340" t="s">
        <v>268</v>
      </c>
      <c r="AB4" s="329"/>
      <c r="AC4" s="329"/>
      <c r="AD4" s="329"/>
      <c r="AE4" s="329"/>
      <c r="AF4" s="32"/>
    </row>
    <row r="5" spans="1:32" ht="23.1" customHeight="1">
      <c r="A5" s="323" t="s">
        <v>45</v>
      </c>
      <c r="B5" s="323"/>
      <c r="C5" s="323"/>
      <c r="D5" s="323"/>
      <c r="E5" s="323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5"/>
      <c r="Q5" s="326">
        <f>SUM(Q6:U14)</f>
        <v>336332</v>
      </c>
      <c r="R5" s="326"/>
      <c r="S5" s="326"/>
      <c r="T5" s="326"/>
      <c r="U5" s="327"/>
      <c r="V5" s="327">
        <f>SUM(V6:Z14)</f>
        <v>437764</v>
      </c>
      <c r="W5" s="327"/>
      <c r="X5" s="327"/>
      <c r="Y5" s="327"/>
      <c r="Z5" s="327"/>
      <c r="AA5" s="341">
        <f>SUM(AA6:AE14)</f>
        <v>447412</v>
      </c>
      <c r="AB5" s="341"/>
      <c r="AC5" s="341"/>
      <c r="AD5" s="341"/>
      <c r="AE5" s="341"/>
    </row>
    <row r="6" spans="1:32" ht="23.1" customHeight="1">
      <c r="A6" s="66"/>
      <c r="B6" s="346" t="s">
        <v>269</v>
      </c>
      <c r="C6" s="346"/>
      <c r="D6" s="346"/>
      <c r="E6" s="346"/>
      <c r="F6" s="347"/>
      <c r="G6" s="347"/>
      <c r="H6" s="130"/>
      <c r="I6" s="131"/>
      <c r="J6" s="328" t="s">
        <v>50</v>
      </c>
      <c r="K6" s="328"/>
      <c r="L6" s="328"/>
      <c r="M6" s="328"/>
      <c r="N6" s="328"/>
      <c r="O6" s="328"/>
      <c r="P6" s="122"/>
      <c r="Q6" s="312">
        <v>168131</v>
      </c>
      <c r="R6" s="312"/>
      <c r="S6" s="312"/>
      <c r="T6" s="312"/>
      <c r="U6" s="311"/>
      <c r="V6" s="311">
        <v>216627</v>
      </c>
      <c r="W6" s="311"/>
      <c r="X6" s="311"/>
      <c r="Y6" s="311"/>
      <c r="Z6" s="311"/>
      <c r="AA6" s="311">
        <v>213436</v>
      </c>
      <c r="AB6" s="311"/>
      <c r="AC6" s="311"/>
      <c r="AD6" s="311"/>
      <c r="AE6" s="311"/>
    </row>
    <row r="7" spans="1:32" ht="23.1" customHeight="1">
      <c r="A7" s="66"/>
      <c r="B7" s="348"/>
      <c r="C7" s="348"/>
      <c r="D7" s="348"/>
      <c r="E7" s="348"/>
      <c r="F7" s="349"/>
      <c r="G7" s="349"/>
      <c r="H7" s="130"/>
      <c r="I7" s="131"/>
      <c r="J7" s="328" t="s">
        <v>49</v>
      </c>
      <c r="K7" s="328"/>
      <c r="L7" s="328"/>
      <c r="M7" s="328"/>
      <c r="N7" s="328"/>
      <c r="O7" s="328"/>
      <c r="P7" s="122"/>
      <c r="Q7" s="312">
        <v>57219</v>
      </c>
      <c r="R7" s="312"/>
      <c r="S7" s="312"/>
      <c r="T7" s="312"/>
      <c r="U7" s="311"/>
      <c r="V7" s="311">
        <v>60839</v>
      </c>
      <c r="W7" s="311"/>
      <c r="X7" s="311"/>
      <c r="Y7" s="311"/>
      <c r="Z7" s="311"/>
      <c r="AA7" s="311">
        <v>69749</v>
      </c>
      <c r="AB7" s="311"/>
      <c r="AC7" s="311"/>
      <c r="AD7" s="311"/>
      <c r="AE7" s="311"/>
    </row>
    <row r="8" spans="1:32" ht="23.1" customHeight="1">
      <c r="A8" s="32"/>
      <c r="B8" s="348"/>
      <c r="C8" s="348"/>
      <c r="D8" s="348"/>
      <c r="E8" s="348"/>
      <c r="F8" s="349"/>
      <c r="G8" s="349"/>
      <c r="H8" s="125"/>
      <c r="I8" s="131"/>
      <c r="J8" s="328" t="s">
        <v>48</v>
      </c>
      <c r="K8" s="328"/>
      <c r="L8" s="328"/>
      <c r="M8" s="328"/>
      <c r="N8" s="328"/>
      <c r="O8" s="328"/>
      <c r="P8" s="122"/>
      <c r="Q8" s="312">
        <v>55543</v>
      </c>
      <c r="R8" s="312"/>
      <c r="S8" s="312"/>
      <c r="T8" s="312"/>
      <c r="U8" s="311"/>
      <c r="V8" s="311">
        <v>95533</v>
      </c>
      <c r="W8" s="311"/>
      <c r="X8" s="311"/>
      <c r="Y8" s="311"/>
      <c r="Z8" s="311"/>
      <c r="AA8" s="311">
        <v>98152</v>
      </c>
      <c r="AB8" s="311"/>
      <c r="AC8" s="311"/>
      <c r="AD8" s="311"/>
      <c r="AE8" s="311"/>
    </row>
    <row r="9" spans="1:32" ht="23.1" customHeight="1">
      <c r="A9" s="32"/>
      <c r="B9" s="350"/>
      <c r="C9" s="350"/>
      <c r="D9" s="350"/>
      <c r="E9" s="350"/>
      <c r="F9" s="351"/>
      <c r="G9" s="351"/>
      <c r="H9" s="125"/>
      <c r="I9" s="132"/>
      <c r="J9" s="313" t="s">
        <v>270</v>
      </c>
      <c r="K9" s="313"/>
      <c r="L9" s="313"/>
      <c r="M9" s="313"/>
      <c r="N9" s="313"/>
      <c r="O9" s="313"/>
      <c r="P9" s="123"/>
      <c r="Q9" s="312">
        <v>32763</v>
      </c>
      <c r="R9" s="312"/>
      <c r="S9" s="312"/>
      <c r="T9" s="312"/>
      <c r="U9" s="311"/>
      <c r="V9" s="311">
        <v>41739</v>
      </c>
      <c r="W9" s="311"/>
      <c r="X9" s="311"/>
      <c r="Y9" s="311"/>
      <c r="Z9" s="311"/>
      <c r="AA9" s="311">
        <v>35734</v>
      </c>
      <c r="AB9" s="311"/>
      <c r="AC9" s="311"/>
      <c r="AD9" s="311"/>
      <c r="AE9" s="311"/>
    </row>
    <row r="10" spans="1:32" ht="23.1" customHeight="1">
      <c r="A10" s="67"/>
      <c r="B10" s="329" t="s">
        <v>271</v>
      </c>
      <c r="C10" s="352"/>
      <c r="D10" s="352"/>
      <c r="E10" s="352"/>
      <c r="F10" s="353"/>
      <c r="G10" s="353"/>
      <c r="H10" s="123"/>
      <c r="I10" s="131"/>
      <c r="J10" s="328" t="s">
        <v>46</v>
      </c>
      <c r="K10" s="328"/>
      <c r="L10" s="328"/>
      <c r="M10" s="328"/>
      <c r="N10" s="328"/>
      <c r="O10" s="328"/>
      <c r="P10" s="122"/>
      <c r="Q10" s="312">
        <v>4828</v>
      </c>
      <c r="R10" s="312"/>
      <c r="S10" s="312"/>
      <c r="T10" s="312"/>
      <c r="U10" s="311"/>
      <c r="V10" s="311">
        <v>4088</v>
      </c>
      <c r="W10" s="311"/>
      <c r="X10" s="311"/>
      <c r="Y10" s="311"/>
      <c r="Z10" s="311"/>
      <c r="AA10" s="311">
        <v>4597</v>
      </c>
      <c r="AB10" s="311"/>
      <c r="AC10" s="311"/>
      <c r="AD10" s="311"/>
      <c r="AE10" s="311"/>
    </row>
    <row r="11" spans="1:32" ht="23.1" customHeight="1">
      <c r="A11" s="68"/>
      <c r="B11" s="354"/>
      <c r="C11" s="354"/>
      <c r="D11" s="354"/>
      <c r="E11" s="354"/>
      <c r="F11" s="355"/>
      <c r="G11" s="355"/>
      <c r="H11" s="133"/>
      <c r="I11" s="132"/>
      <c r="J11" s="313" t="s">
        <v>47</v>
      </c>
      <c r="K11" s="313"/>
      <c r="L11" s="313"/>
      <c r="M11" s="313"/>
      <c r="N11" s="313"/>
      <c r="O11" s="313"/>
      <c r="P11" s="123"/>
      <c r="Q11" s="312">
        <v>836</v>
      </c>
      <c r="R11" s="312"/>
      <c r="S11" s="312"/>
      <c r="T11" s="312"/>
      <c r="U11" s="311"/>
      <c r="V11" s="311">
        <v>1123</v>
      </c>
      <c r="W11" s="311"/>
      <c r="X11" s="311"/>
      <c r="Y11" s="311"/>
      <c r="Z11" s="311"/>
      <c r="AA11" s="311">
        <v>1238</v>
      </c>
      <c r="AB11" s="311"/>
      <c r="AC11" s="311"/>
      <c r="AD11" s="311"/>
      <c r="AE11" s="311"/>
    </row>
    <row r="12" spans="1:32" ht="23.1" customHeight="1">
      <c r="A12" s="69"/>
      <c r="B12" s="322" t="s">
        <v>272</v>
      </c>
      <c r="C12" s="322"/>
      <c r="D12" s="322"/>
      <c r="E12" s="322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122"/>
      <c r="Q12" s="312">
        <v>6231</v>
      </c>
      <c r="R12" s="312"/>
      <c r="S12" s="312"/>
      <c r="T12" s="312"/>
      <c r="U12" s="311"/>
      <c r="V12" s="311">
        <v>8398</v>
      </c>
      <c r="W12" s="311"/>
      <c r="X12" s="311"/>
      <c r="Y12" s="311"/>
      <c r="Z12" s="311"/>
      <c r="AA12" s="311">
        <v>8949</v>
      </c>
      <c r="AB12" s="311"/>
      <c r="AC12" s="311"/>
      <c r="AD12" s="311"/>
      <c r="AE12" s="311"/>
    </row>
    <row r="13" spans="1:32" ht="23.1" customHeight="1">
      <c r="A13" s="69"/>
      <c r="B13" s="322" t="s">
        <v>273</v>
      </c>
      <c r="C13" s="356"/>
      <c r="D13" s="356"/>
      <c r="E13" s="356"/>
      <c r="F13" s="357"/>
      <c r="G13" s="357"/>
      <c r="H13" s="122"/>
      <c r="I13" s="132"/>
      <c r="J13" s="313" t="s">
        <v>274</v>
      </c>
      <c r="K13" s="313"/>
      <c r="L13" s="313"/>
      <c r="M13" s="313"/>
      <c r="N13" s="313"/>
      <c r="O13" s="313"/>
      <c r="P13" s="123"/>
      <c r="Q13" s="312">
        <v>1558</v>
      </c>
      <c r="R13" s="312"/>
      <c r="S13" s="312"/>
      <c r="T13" s="312"/>
      <c r="U13" s="311"/>
      <c r="V13" s="311">
        <v>1724</v>
      </c>
      <c r="W13" s="311"/>
      <c r="X13" s="311"/>
      <c r="Y13" s="311"/>
      <c r="Z13" s="311"/>
      <c r="AA13" s="311">
        <v>2190</v>
      </c>
      <c r="AB13" s="311"/>
      <c r="AC13" s="311"/>
      <c r="AD13" s="311"/>
      <c r="AE13" s="311"/>
    </row>
    <row r="14" spans="1:32" ht="23.1" customHeight="1" thickBot="1">
      <c r="A14" s="67"/>
      <c r="B14" s="329" t="s">
        <v>275</v>
      </c>
      <c r="C14" s="329"/>
      <c r="D14" s="329"/>
      <c r="E14" s="329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123"/>
      <c r="Q14" s="330">
        <v>9223</v>
      </c>
      <c r="R14" s="330"/>
      <c r="S14" s="330"/>
      <c r="T14" s="330"/>
      <c r="U14" s="331"/>
      <c r="V14" s="331">
        <v>7693</v>
      </c>
      <c r="W14" s="331"/>
      <c r="X14" s="331"/>
      <c r="Y14" s="331"/>
      <c r="Z14" s="331"/>
      <c r="AA14" s="331">
        <v>13367</v>
      </c>
      <c r="AB14" s="331"/>
      <c r="AC14" s="331"/>
      <c r="AD14" s="331"/>
      <c r="AE14" s="331"/>
    </row>
    <row r="15" spans="1:32" ht="23.1" customHeight="1">
      <c r="A15" s="37" t="s">
        <v>298</v>
      </c>
      <c r="B15" s="37"/>
      <c r="C15" s="37"/>
      <c r="D15" s="37"/>
      <c r="E15" s="37"/>
      <c r="F15" s="134"/>
      <c r="G15" s="134"/>
      <c r="H15" s="134"/>
      <c r="I15" s="134"/>
      <c r="J15" s="134"/>
      <c r="K15" s="134"/>
      <c r="L15" s="124"/>
      <c r="M15" s="124"/>
      <c r="N15" s="124"/>
      <c r="O15" s="124"/>
      <c r="P15" s="124"/>
      <c r="Q15" s="124"/>
      <c r="R15" s="124"/>
      <c r="S15" s="124"/>
      <c r="T15" s="124"/>
      <c r="U15" s="38"/>
      <c r="V15" s="38"/>
      <c r="W15" s="38"/>
      <c r="X15" s="344" t="s">
        <v>181</v>
      </c>
      <c r="Y15" s="344"/>
      <c r="Z15" s="344"/>
      <c r="AA15" s="345"/>
      <c r="AB15" s="345"/>
      <c r="AC15" s="345"/>
      <c r="AD15" s="345"/>
      <c r="AE15" s="345"/>
    </row>
    <row r="16" spans="1:32" ht="23.1" customHeight="1">
      <c r="A16" s="342" t="s">
        <v>276</v>
      </c>
      <c r="B16" s="342"/>
      <c r="C16" s="342"/>
      <c r="D16" s="342"/>
      <c r="E16" s="342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70"/>
    </row>
    <row r="17" spans="1:35" ht="23.1" customHeight="1">
      <c r="A17" s="71"/>
      <c r="B17" s="71"/>
      <c r="C17" s="71"/>
      <c r="D17" s="71"/>
      <c r="E17" s="71"/>
      <c r="F17" s="135"/>
      <c r="G17" s="135"/>
      <c r="H17" s="135"/>
      <c r="I17" s="135"/>
      <c r="J17" s="135"/>
      <c r="K17" s="135"/>
      <c r="L17" s="125"/>
      <c r="M17" s="125"/>
      <c r="N17" s="125"/>
      <c r="O17" s="125"/>
      <c r="P17" s="125"/>
      <c r="Q17" s="125"/>
      <c r="R17" s="125"/>
      <c r="S17" s="125"/>
      <c r="T17" s="125"/>
      <c r="U17" s="32"/>
      <c r="V17" s="32"/>
      <c r="W17" s="32"/>
      <c r="X17" s="32"/>
      <c r="Y17" s="39"/>
      <c r="Z17" s="39"/>
      <c r="AA17" s="39"/>
      <c r="AB17" s="39"/>
      <c r="AC17" s="39"/>
      <c r="AD17" s="39"/>
      <c r="AE17" s="39"/>
    </row>
    <row r="18" spans="1:35" ht="23.1" customHeight="1">
      <c r="A18" s="7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35" ht="23.1" customHeight="1">
      <c r="A19" s="7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</row>
    <row r="20" spans="1:35" ht="23.1" customHeight="1">
      <c r="A20" s="250" t="s">
        <v>156</v>
      </c>
      <c r="B20" s="250"/>
      <c r="C20" s="250"/>
      <c r="D20" s="250"/>
      <c r="E20" s="250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</row>
    <row r="21" spans="1:35" ht="23.1" customHeight="1" thickBot="1">
      <c r="A21" s="170" t="s">
        <v>133</v>
      </c>
      <c r="B21" s="182"/>
      <c r="C21" s="182"/>
      <c r="D21" s="182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6"/>
      <c r="Q21" s="126"/>
      <c r="R21" s="126"/>
      <c r="S21" s="126"/>
      <c r="T21" s="126"/>
    </row>
    <row r="22" spans="1:35" ht="23.1" customHeight="1">
      <c r="A22" s="309" t="s">
        <v>157</v>
      </c>
      <c r="B22" s="310"/>
      <c r="C22" s="310"/>
      <c r="D22" s="310"/>
      <c r="E22" s="310"/>
      <c r="F22" s="310"/>
      <c r="G22" s="310"/>
      <c r="H22" s="309" t="s">
        <v>158</v>
      </c>
      <c r="I22" s="310"/>
      <c r="J22" s="310"/>
      <c r="K22" s="310"/>
      <c r="L22" s="310"/>
      <c r="M22" s="310"/>
      <c r="N22" s="310" t="s">
        <v>159</v>
      </c>
      <c r="O22" s="310"/>
      <c r="P22" s="310"/>
      <c r="Q22" s="310"/>
      <c r="R22" s="310"/>
      <c r="S22" s="310"/>
      <c r="T22" s="310" t="s">
        <v>130</v>
      </c>
      <c r="U22" s="310"/>
      <c r="V22" s="310"/>
      <c r="W22" s="310"/>
      <c r="X22" s="310"/>
      <c r="Y22" s="310"/>
      <c r="Z22" s="310" t="s">
        <v>160</v>
      </c>
      <c r="AA22" s="310"/>
      <c r="AB22" s="310"/>
      <c r="AC22" s="310"/>
      <c r="AD22" s="310"/>
      <c r="AE22" s="332"/>
    </row>
    <row r="23" spans="1:35" ht="11.25" customHeight="1">
      <c r="A23" s="32"/>
      <c r="B23" s="32"/>
      <c r="C23" s="32"/>
      <c r="D23" s="32"/>
      <c r="E23" s="32"/>
      <c r="F23" s="32"/>
      <c r="G23" s="3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5" ht="23.1" customHeight="1">
      <c r="A24" s="32"/>
      <c r="B24" s="318" t="s">
        <v>31</v>
      </c>
      <c r="C24" s="318"/>
      <c r="D24" s="30" t="s">
        <v>202</v>
      </c>
      <c r="E24" s="30" t="s">
        <v>203</v>
      </c>
      <c r="F24" s="32" t="s">
        <v>32</v>
      </c>
      <c r="G24" s="35"/>
      <c r="H24" s="308">
        <v>4247746</v>
      </c>
      <c r="I24" s="308"/>
      <c r="J24" s="308"/>
      <c r="K24" s="308"/>
      <c r="L24" s="308"/>
      <c r="M24" s="308"/>
      <c r="N24" s="308">
        <v>2036384</v>
      </c>
      <c r="O24" s="308"/>
      <c r="P24" s="308"/>
      <c r="Q24" s="308"/>
      <c r="R24" s="308"/>
      <c r="S24" s="308"/>
      <c r="T24" s="308">
        <v>2211362</v>
      </c>
      <c r="U24" s="308"/>
      <c r="V24" s="308"/>
      <c r="W24" s="308"/>
      <c r="X24" s="308"/>
      <c r="Y24" s="308"/>
      <c r="Z24" s="308">
        <v>11638</v>
      </c>
      <c r="AA24" s="308"/>
      <c r="AB24" s="308"/>
      <c r="AC24" s="308"/>
      <c r="AD24" s="308"/>
      <c r="AE24" s="308"/>
    </row>
    <row r="25" spans="1:35" ht="12.75" customHeight="1">
      <c r="A25" s="72"/>
      <c r="B25" s="72"/>
      <c r="C25" s="72"/>
      <c r="D25" s="73"/>
      <c r="E25" s="73"/>
      <c r="F25" s="72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</row>
    <row r="26" spans="1:35" ht="23.1" customHeight="1">
      <c r="A26" s="72"/>
      <c r="B26" s="72"/>
      <c r="C26" s="72"/>
      <c r="D26" s="30" t="s">
        <v>204</v>
      </c>
      <c r="E26" s="30" t="s">
        <v>205</v>
      </c>
      <c r="F26" s="32"/>
      <c r="G26" s="35"/>
      <c r="H26" s="308">
        <v>3973728</v>
      </c>
      <c r="I26" s="308"/>
      <c r="J26" s="308"/>
      <c r="K26" s="308"/>
      <c r="L26" s="308"/>
      <c r="M26" s="308"/>
      <c r="N26" s="308">
        <v>1907440</v>
      </c>
      <c r="O26" s="308"/>
      <c r="P26" s="308"/>
      <c r="Q26" s="308"/>
      <c r="R26" s="308"/>
      <c r="S26" s="308"/>
      <c r="T26" s="308">
        <v>2066288</v>
      </c>
      <c r="U26" s="308"/>
      <c r="V26" s="308"/>
      <c r="W26" s="308"/>
      <c r="X26" s="308"/>
      <c r="Y26" s="308"/>
      <c r="Z26" s="308">
        <v>10887</v>
      </c>
      <c r="AA26" s="308"/>
      <c r="AB26" s="308"/>
      <c r="AC26" s="308"/>
      <c r="AD26" s="308"/>
      <c r="AE26" s="308"/>
    </row>
    <row r="27" spans="1:35" s="34" customFormat="1" ht="12.75" customHeight="1">
      <c r="A27" s="72"/>
      <c r="B27" s="72"/>
      <c r="C27" s="72"/>
      <c r="D27" s="73"/>
      <c r="E27" s="73"/>
      <c r="F27" s="72"/>
      <c r="G27" s="74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</row>
    <row r="28" spans="1:35" s="34" customFormat="1" ht="23.1" customHeight="1">
      <c r="A28" s="92"/>
      <c r="B28" s="92"/>
      <c r="C28" s="92"/>
      <c r="D28" s="93" t="s">
        <v>204</v>
      </c>
      <c r="E28" s="93" t="s">
        <v>206</v>
      </c>
      <c r="F28" s="92"/>
      <c r="G28" s="92"/>
      <c r="H28" s="334">
        <f>SUM(H30:M41)</f>
        <v>4074587</v>
      </c>
      <c r="I28" s="335"/>
      <c r="J28" s="335"/>
      <c r="K28" s="335"/>
      <c r="L28" s="335"/>
      <c r="M28" s="335"/>
      <c r="N28" s="335">
        <f>SUM(N30:S41)</f>
        <v>1951016</v>
      </c>
      <c r="O28" s="335"/>
      <c r="P28" s="335"/>
      <c r="Q28" s="335"/>
      <c r="R28" s="335"/>
      <c r="S28" s="335"/>
      <c r="T28" s="335">
        <f>SUM(T30:Y41)</f>
        <v>2123571</v>
      </c>
      <c r="U28" s="335"/>
      <c r="V28" s="335"/>
      <c r="W28" s="335"/>
      <c r="X28" s="335"/>
      <c r="Y28" s="335"/>
      <c r="Z28" s="335">
        <v>11163</v>
      </c>
      <c r="AA28" s="335"/>
      <c r="AB28" s="335"/>
      <c r="AC28" s="335"/>
      <c r="AD28" s="335"/>
      <c r="AE28" s="335"/>
    </row>
    <row r="29" spans="1:35" ht="23.1" customHeight="1">
      <c r="A29" s="32"/>
      <c r="B29" s="32"/>
      <c r="C29" s="32"/>
      <c r="D29" s="32"/>
      <c r="E29" s="32"/>
      <c r="F29" s="32"/>
      <c r="G29" s="32"/>
      <c r="H29" s="81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I29" s="77"/>
    </row>
    <row r="30" spans="1:35" ht="23.1" customHeight="1">
      <c r="A30" s="32"/>
      <c r="B30" s="32"/>
      <c r="C30" s="32"/>
      <c r="D30" s="32"/>
      <c r="E30" s="30" t="s">
        <v>207</v>
      </c>
      <c r="F30" s="32" t="s">
        <v>88</v>
      </c>
      <c r="G30" s="32"/>
      <c r="H30" s="333">
        <v>308381</v>
      </c>
      <c r="I30" s="308"/>
      <c r="J30" s="308"/>
      <c r="K30" s="308"/>
      <c r="L30" s="308"/>
      <c r="M30" s="308"/>
      <c r="N30" s="308">
        <v>148738</v>
      </c>
      <c r="O30" s="308"/>
      <c r="P30" s="308"/>
      <c r="Q30" s="308"/>
      <c r="R30" s="308"/>
      <c r="S30" s="308"/>
      <c r="T30" s="308">
        <v>159643</v>
      </c>
      <c r="U30" s="308"/>
      <c r="V30" s="308"/>
      <c r="W30" s="308"/>
      <c r="X30" s="308"/>
      <c r="Y30" s="308"/>
      <c r="Z30" s="308">
        <v>9948</v>
      </c>
      <c r="AA30" s="308"/>
      <c r="AB30" s="308"/>
      <c r="AC30" s="308"/>
      <c r="AD30" s="308"/>
      <c r="AE30" s="308"/>
    </row>
    <row r="31" spans="1:35" ht="23.1" customHeight="1">
      <c r="A31" s="32"/>
      <c r="B31" s="32"/>
      <c r="C31" s="32"/>
      <c r="D31" s="32"/>
      <c r="E31" s="30" t="s">
        <v>208</v>
      </c>
      <c r="F31" s="32"/>
      <c r="G31" s="32"/>
      <c r="H31" s="333">
        <v>283264</v>
      </c>
      <c r="I31" s="308"/>
      <c r="J31" s="308"/>
      <c r="K31" s="308"/>
      <c r="L31" s="308"/>
      <c r="M31" s="308"/>
      <c r="N31" s="308">
        <v>136546</v>
      </c>
      <c r="O31" s="308"/>
      <c r="P31" s="308"/>
      <c r="Q31" s="308"/>
      <c r="R31" s="308"/>
      <c r="S31" s="308"/>
      <c r="T31" s="308">
        <v>146718</v>
      </c>
      <c r="U31" s="308"/>
      <c r="V31" s="308"/>
      <c r="W31" s="308"/>
      <c r="X31" s="308"/>
      <c r="Y31" s="308"/>
      <c r="Z31" s="308">
        <v>10117</v>
      </c>
      <c r="AA31" s="308"/>
      <c r="AB31" s="308"/>
      <c r="AC31" s="308"/>
      <c r="AD31" s="308"/>
      <c r="AE31" s="308"/>
    </row>
    <row r="32" spans="1:35" ht="23.1" customHeight="1">
      <c r="A32" s="32"/>
      <c r="B32" s="32"/>
      <c r="C32" s="32"/>
      <c r="D32" s="32"/>
      <c r="E32" s="30" t="s">
        <v>209</v>
      </c>
      <c r="F32" s="32"/>
      <c r="G32" s="32"/>
      <c r="H32" s="333">
        <v>355311</v>
      </c>
      <c r="I32" s="308"/>
      <c r="J32" s="308"/>
      <c r="K32" s="308"/>
      <c r="L32" s="308"/>
      <c r="M32" s="308"/>
      <c r="N32" s="308">
        <v>171627</v>
      </c>
      <c r="O32" s="308"/>
      <c r="P32" s="308"/>
      <c r="Q32" s="308"/>
      <c r="R32" s="308"/>
      <c r="S32" s="308"/>
      <c r="T32" s="308">
        <v>183684</v>
      </c>
      <c r="U32" s="308"/>
      <c r="V32" s="308"/>
      <c r="W32" s="308"/>
      <c r="X32" s="308"/>
      <c r="Y32" s="308"/>
      <c r="Z32" s="308">
        <v>11462</v>
      </c>
      <c r="AA32" s="308"/>
      <c r="AB32" s="308"/>
      <c r="AC32" s="308"/>
      <c r="AD32" s="308"/>
      <c r="AE32" s="308"/>
    </row>
    <row r="33" spans="1:31" ht="23.1" customHeight="1">
      <c r="A33" s="32"/>
      <c r="B33" s="32"/>
      <c r="C33" s="32"/>
      <c r="D33" s="32"/>
      <c r="E33" s="30" t="s">
        <v>210</v>
      </c>
      <c r="F33" s="32"/>
      <c r="G33" s="32"/>
      <c r="H33" s="333">
        <v>313276</v>
      </c>
      <c r="I33" s="308"/>
      <c r="J33" s="308"/>
      <c r="K33" s="308"/>
      <c r="L33" s="308"/>
      <c r="M33" s="308"/>
      <c r="N33" s="308">
        <v>150179</v>
      </c>
      <c r="O33" s="308"/>
      <c r="P33" s="308"/>
      <c r="Q33" s="308"/>
      <c r="R33" s="308"/>
      <c r="S33" s="308"/>
      <c r="T33" s="308">
        <v>163097</v>
      </c>
      <c r="U33" s="308"/>
      <c r="V33" s="308"/>
      <c r="W33" s="308"/>
      <c r="X33" s="308"/>
      <c r="Y33" s="308"/>
      <c r="Z33" s="308">
        <v>10443</v>
      </c>
      <c r="AA33" s="308"/>
      <c r="AB33" s="308"/>
      <c r="AC33" s="308"/>
      <c r="AD33" s="308"/>
      <c r="AE33" s="308"/>
    </row>
    <row r="34" spans="1:31" ht="23.1" customHeight="1">
      <c r="A34" s="32"/>
      <c r="B34" s="32"/>
      <c r="C34" s="32"/>
      <c r="D34" s="32"/>
      <c r="E34" s="30" t="s">
        <v>211</v>
      </c>
      <c r="F34" s="32"/>
      <c r="G34" s="32"/>
      <c r="H34" s="333">
        <v>373786</v>
      </c>
      <c r="I34" s="308"/>
      <c r="J34" s="308"/>
      <c r="K34" s="308"/>
      <c r="L34" s="308"/>
      <c r="M34" s="308"/>
      <c r="N34" s="308">
        <v>178322</v>
      </c>
      <c r="O34" s="308"/>
      <c r="P34" s="308"/>
      <c r="Q34" s="308"/>
      <c r="R34" s="308"/>
      <c r="S34" s="308"/>
      <c r="T34" s="308">
        <v>195464</v>
      </c>
      <c r="U34" s="308"/>
      <c r="V34" s="308"/>
      <c r="W34" s="308"/>
      <c r="X34" s="308"/>
      <c r="Y34" s="308"/>
      <c r="Z34" s="308">
        <v>12058</v>
      </c>
      <c r="AA34" s="308"/>
      <c r="AB34" s="308"/>
      <c r="AC34" s="308"/>
      <c r="AD34" s="308"/>
      <c r="AE34" s="308"/>
    </row>
    <row r="35" spans="1:31" ht="23.1" customHeight="1">
      <c r="A35" s="32"/>
      <c r="B35" s="32"/>
      <c r="C35" s="32"/>
      <c r="D35" s="32"/>
      <c r="E35" s="30" t="s">
        <v>212</v>
      </c>
      <c r="F35" s="32"/>
      <c r="G35" s="32"/>
      <c r="H35" s="333">
        <v>292681</v>
      </c>
      <c r="I35" s="308"/>
      <c r="J35" s="308"/>
      <c r="K35" s="308"/>
      <c r="L35" s="308"/>
      <c r="M35" s="308"/>
      <c r="N35" s="308">
        <v>137670</v>
      </c>
      <c r="O35" s="308"/>
      <c r="P35" s="308"/>
      <c r="Q35" s="308"/>
      <c r="R35" s="308"/>
      <c r="S35" s="308"/>
      <c r="T35" s="308">
        <v>155011</v>
      </c>
      <c r="U35" s="308"/>
      <c r="V35" s="308"/>
      <c r="W35" s="308"/>
      <c r="X35" s="308"/>
      <c r="Y35" s="308"/>
      <c r="Z35" s="308">
        <v>9756</v>
      </c>
      <c r="AA35" s="308"/>
      <c r="AB35" s="308"/>
      <c r="AC35" s="308"/>
      <c r="AD35" s="308"/>
      <c r="AE35" s="308"/>
    </row>
    <row r="36" spans="1:31" ht="23.1" customHeight="1">
      <c r="A36" s="32"/>
      <c r="B36" s="32"/>
      <c r="C36" s="32"/>
      <c r="D36" s="32"/>
      <c r="E36" s="30" t="s">
        <v>213</v>
      </c>
      <c r="F36" s="32"/>
      <c r="G36" s="32"/>
      <c r="H36" s="333">
        <v>335928</v>
      </c>
      <c r="I36" s="308"/>
      <c r="J36" s="308"/>
      <c r="K36" s="308"/>
      <c r="L36" s="308"/>
      <c r="M36" s="308"/>
      <c r="N36" s="308">
        <v>158361</v>
      </c>
      <c r="O36" s="308"/>
      <c r="P36" s="308"/>
      <c r="Q36" s="308"/>
      <c r="R36" s="308"/>
      <c r="S36" s="308"/>
      <c r="T36" s="308">
        <v>177567</v>
      </c>
      <c r="U36" s="308"/>
      <c r="V36" s="308"/>
      <c r="W36" s="308"/>
      <c r="X36" s="308"/>
      <c r="Y36" s="308"/>
      <c r="Z36" s="308">
        <v>10836</v>
      </c>
      <c r="AA36" s="308"/>
      <c r="AB36" s="308"/>
      <c r="AC36" s="308"/>
      <c r="AD36" s="308"/>
      <c r="AE36" s="308"/>
    </row>
    <row r="37" spans="1:31" ht="23.1" customHeight="1">
      <c r="A37" s="32"/>
      <c r="B37" s="32"/>
      <c r="C37" s="32"/>
      <c r="D37" s="32"/>
      <c r="E37" s="30" t="s">
        <v>214</v>
      </c>
      <c r="F37" s="32"/>
      <c r="G37" s="32"/>
      <c r="H37" s="333">
        <v>415119</v>
      </c>
      <c r="I37" s="308"/>
      <c r="J37" s="308"/>
      <c r="K37" s="308"/>
      <c r="L37" s="308"/>
      <c r="M37" s="308"/>
      <c r="N37" s="308">
        <v>199321</v>
      </c>
      <c r="O37" s="308"/>
      <c r="P37" s="308"/>
      <c r="Q37" s="308"/>
      <c r="R37" s="308"/>
      <c r="S37" s="308"/>
      <c r="T37" s="308">
        <v>215798</v>
      </c>
      <c r="U37" s="308"/>
      <c r="V37" s="308"/>
      <c r="W37" s="308"/>
      <c r="X37" s="308"/>
      <c r="Y37" s="308"/>
      <c r="Z37" s="308">
        <v>13391</v>
      </c>
      <c r="AA37" s="308"/>
      <c r="AB37" s="308"/>
      <c r="AC37" s="308"/>
      <c r="AD37" s="308"/>
      <c r="AE37" s="308"/>
    </row>
    <row r="38" spans="1:31" ht="23.1" customHeight="1">
      <c r="A38" s="32"/>
      <c r="B38" s="32"/>
      <c r="C38" s="32"/>
      <c r="D38" s="32"/>
      <c r="E38" s="30" t="s">
        <v>215</v>
      </c>
      <c r="F38" s="32"/>
      <c r="G38" s="32"/>
      <c r="H38" s="333">
        <v>359498</v>
      </c>
      <c r="I38" s="308"/>
      <c r="J38" s="308"/>
      <c r="K38" s="308"/>
      <c r="L38" s="308"/>
      <c r="M38" s="308"/>
      <c r="N38" s="308">
        <v>173316</v>
      </c>
      <c r="O38" s="308"/>
      <c r="P38" s="308"/>
      <c r="Q38" s="308"/>
      <c r="R38" s="308"/>
      <c r="S38" s="308"/>
      <c r="T38" s="308">
        <v>186182</v>
      </c>
      <c r="U38" s="308"/>
      <c r="V38" s="308"/>
      <c r="W38" s="308"/>
      <c r="X38" s="308"/>
      <c r="Y38" s="308"/>
      <c r="Z38" s="308">
        <v>11983</v>
      </c>
      <c r="AA38" s="308"/>
      <c r="AB38" s="308"/>
      <c r="AC38" s="308"/>
      <c r="AD38" s="308"/>
      <c r="AE38" s="308"/>
    </row>
    <row r="39" spans="1:31" ht="23.1" customHeight="1">
      <c r="A39" s="32"/>
      <c r="B39" s="32"/>
      <c r="C39" s="32"/>
      <c r="D39" s="30" t="s">
        <v>216</v>
      </c>
      <c r="E39" s="30" t="s">
        <v>217</v>
      </c>
      <c r="F39" s="32"/>
      <c r="G39" s="32"/>
      <c r="H39" s="333">
        <v>349406</v>
      </c>
      <c r="I39" s="308"/>
      <c r="J39" s="308"/>
      <c r="K39" s="308"/>
      <c r="L39" s="308"/>
      <c r="M39" s="308"/>
      <c r="N39" s="308">
        <v>167383</v>
      </c>
      <c r="O39" s="308"/>
      <c r="P39" s="308"/>
      <c r="Q39" s="308"/>
      <c r="R39" s="308"/>
      <c r="S39" s="308"/>
      <c r="T39" s="308">
        <v>182023</v>
      </c>
      <c r="U39" s="308"/>
      <c r="V39" s="308"/>
      <c r="W39" s="308"/>
      <c r="X39" s="308"/>
      <c r="Y39" s="308"/>
      <c r="Z39" s="308">
        <v>11271</v>
      </c>
      <c r="AA39" s="308"/>
      <c r="AB39" s="308"/>
      <c r="AC39" s="308"/>
      <c r="AD39" s="308"/>
      <c r="AE39" s="308"/>
    </row>
    <row r="40" spans="1:31" ht="23.1" customHeight="1">
      <c r="A40" s="32"/>
      <c r="B40" s="32"/>
      <c r="C40" s="32"/>
      <c r="D40" s="30" t="s">
        <v>216</v>
      </c>
      <c r="E40" s="30" t="s">
        <v>216</v>
      </c>
      <c r="F40" s="32"/>
      <c r="G40" s="32"/>
      <c r="H40" s="333">
        <v>341992</v>
      </c>
      <c r="I40" s="308"/>
      <c r="J40" s="308"/>
      <c r="K40" s="308"/>
      <c r="L40" s="308"/>
      <c r="M40" s="308"/>
      <c r="N40" s="308">
        <v>164516</v>
      </c>
      <c r="O40" s="308"/>
      <c r="P40" s="308"/>
      <c r="Q40" s="308"/>
      <c r="R40" s="308"/>
      <c r="S40" s="308"/>
      <c r="T40" s="308">
        <v>177476</v>
      </c>
      <c r="U40" s="308"/>
      <c r="V40" s="308"/>
      <c r="W40" s="308"/>
      <c r="X40" s="308"/>
      <c r="Y40" s="308"/>
      <c r="Z40" s="308">
        <v>11400</v>
      </c>
      <c r="AA40" s="308"/>
      <c r="AB40" s="308"/>
      <c r="AC40" s="308"/>
      <c r="AD40" s="308"/>
      <c r="AE40" s="308"/>
    </row>
    <row r="41" spans="1:31" ht="23.1" customHeight="1" thickBot="1">
      <c r="A41" s="65"/>
      <c r="B41" s="65"/>
      <c r="C41" s="65"/>
      <c r="D41" s="78" t="s">
        <v>216</v>
      </c>
      <c r="E41" s="78" t="s">
        <v>218</v>
      </c>
      <c r="F41" s="65"/>
      <c r="G41" s="65"/>
      <c r="H41" s="339">
        <v>345945</v>
      </c>
      <c r="I41" s="336"/>
      <c r="J41" s="336"/>
      <c r="K41" s="336"/>
      <c r="L41" s="336"/>
      <c r="M41" s="336"/>
      <c r="N41" s="336">
        <v>165037</v>
      </c>
      <c r="O41" s="336"/>
      <c r="P41" s="336"/>
      <c r="Q41" s="336"/>
      <c r="R41" s="336"/>
      <c r="S41" s="336"/>
      <c r="T41" s="336">
        <v>180908</v>
      </c>
      <c r="U41" s="336"/>
      <c r="V41" s="336"/>
      <c r="W41" s="336"/>
      <c r="X41" s="336"/>
      <c r="Y41" s="336"/>
      <c r="Z41" s="336">
        <v>11160</v>
      </c>
      <c r="AA41" s="336"/>
      <c r="AB41" s="336"/>
      <c r="AC41" s="336"/>
      <c r="AD41" s="336"/>
      <c r="AE41" s="336"/>
    </row>
    <row r="42" spans="1:31" ht="23.1" customHeight="1">
      <c r="A42" s="338"/>
      <c r="B42" s="338"/>
      <c r="C42" s="49"/>
      <c r="D42" s="79"/>
      <c r="E42" s="80"/>
      <c r="O42" s="32"/>
      <c r="W42" s="255" t="s">
        <v>100</v>
      </c>
      <c r="X42" s="337"/>
      <c r="Y42" s="337"/>
      <c r="Z42" s="337"/>
      <c r="AA42" s="337"/>
      <c r="AB42" s="337"/>
      <c r="AC42" s="337"/>
      <c r="AD42" s="337"/>
      <c r="AE42" s="337"/>
    </row>
    <row r="43" spans="1:31" ht="23.1" customHeight="1">
      <c r="C43" s="49"/>
      <c r="D43" s="79"/>
      <c r="E43" s="80"/>
    </row>
    <row r="44" spans="1:31" ht="23.1" customHeight="1">
      <c r="C44" s="49"/>
      <c r="D44" s="79"/>
      <c r="E44" s="80"/>
    </row>
    <row r="45" spans="1:31" ht="23.1" customHeight="1">
      <c r="E45" s="80"/>
    </row>
    <row r="46" spans="1:31" ht="23.1" customHeight="1">
      <c r="E46" s="80"/>
    </row>
    <row r="47" spans="1:31" ht="23.1" customHeight="1">
      <c r="E47" s="80"/>
    </row>
  </sheetData>
  <mergeCells count="127">
    <mergeCell ref="A16:AD16"/>
    <mergeCell ref="X15:AE15"/>
    <mergeCell ref="J8:O8"/>
    <mergeCell ref="J9:O9"/>
    <mergeCell ref="B6:G9"/>
    <mergeCell ref="B10:G11"/>
    <mergeCell ref="B12:O12"/>
    <mergeCell ref="B13:G13"/>
    <mergeCell ref="AA10:AE10"/>
    <mergeCell ref="AA11:AE11"/>
    <mergeCell ref="AA12:AE12"/>
    <mergeCell ref="AA14:AE14"/>
    <mergeCell ref="V12:Z12"/>
    <mergeCell ref="V13:Z13"/>
    <mergeCell ref="V14:Z14"/>
    <mergeCell ref="AA4:AE4"/>
    <mergeCell ref="AA5:AE5"/>
    <mergeCell ref="AA6:AE6"/>
    <mergeCell ref="AA7:AE7"/>
    <mergeCell ref="AA8:AE8"/>
    <mergeCell ref="A42:B42"/>
    <mergeCell ref="H41:M41"/>
    <mergeCell ref="N41:S41"/>
    <mergeCell ref="T41:Y41"/>
    <mergeCell ref="H40:M40"/>
    <mergeCell ref="N40:S40"/>
    <mergeCell ref="T40:Y40"/>
    <mergeCell ref="H39:M39"/>
    <mergeCell ref="N39:S39"/>
    <mergeCell ref="T39:Y39"/>
    <mergeCell ref="N37:S37"/>
    <mergeCell ref="T37:Y37"/>
    <mergeCell ref="Z37:AE37"/>
    <mergeCell ref="H38:M38"/>
    <mergeCell ref="N38:S38"/>
    <mergeCell ref="T38:Y38"/>
    <mergeCell ref="Z38:AE38"/>
    <mergeCell ref="Z40:AE40"/>
    <mergeCell ref="Z41:AE41"/>
    <mergeCell ref="W42:AE42"/>
    <mergeCell ref="H35:M35"/>
    <mergeCell ref="N35:S35"/>
    <mergeCell ref="T35:Y35"/>
    <mergeCell ref="Z35:AE35"/>
    <mergeCell ref="Z39:AE39"/>
    <mergeCell ref="H36:M36"/>
    <mergeCell ref="N36:S36"/>
    <mergeCell ref="T36:Y36"/>
    <mergeCell ref="Z36:AE36"/>
    <mergeCell ref="H37:M37"/>
    <mergeCell ref="H33:M33"/>
    <mergeCell ref="N33:S33"/>
    <mergeCell ref="T33:Y33"/>
    <mergeCell ref="Z33:AE33"/>
    <mergeCell ref="H34:M34"/>
    <mergeCell ref="N34:S34"/>
    <mergeCell ref="T34:Y34"/>
    <mergeCell ref="Z34:AE34"/>
    <mergeCell ref="H31:M31"/>
    <mergeCell ref="N31:S31"/>
    <mergeCell ref="T31:Y31"/>
    <mergeCell ref="Z31:AE31"/>
    <mergeCell ref="H32:M32"/>
    <mergeCell ref="N32:S32"/>
    <mergeCell ref="T32:Y32"/>
    <mergeCell ref="Z32:AE32"/>
    <mergeCell ref="B24:C24"/>
    <mergeCell ref="H30:M30"/>
    <mergeCell ref="N30:S30"/>
    <mergeCell ref="T30:Y30"/>
    <mergeCell ref="Z30:AE30"/>
    <mergeCell ref="H28:M28"/>
    <mergeCell ref="N28:S28"/>
    <mergeCell ref="T28:Y28"/>
    <mergeCell ref="Z28:AE28"/>
    <mergeCell ref="N24:S24"/>
    <mergeCell ref="AA9:AE9"/>
    <mergeCell ref="AA13:AE13"/>
    <mergeCell ref="A22:G22"/>
    <mergeCell ref="N26:S26"/>
    <mergeCell ref="T26:Y26"/>
    <mergeCell ref="Z26:AE26"/>
    <mergeCell ref="H26:M26"/>
    <mergeCell ref="Z22:AE22"/>
    <mergeCell ref="T22:Y22"/>
    <mergeCell ref="N22:S22"/>
    <mergeCell ref="B14:O14"/>
    <mergeCell ref="Q7:U7"/>
    <mergeCell ref="Q8:U8"/>
    <mergeCell ref="Q13:U13"/>
    <mergeCell ref="Q14:U14"/>
    <mergeCell ref="J10:O10"/>
    <mergeCell ref="Q11:U11"/>
    <mergeCell ref="Q6:U6"/>
    <mergeCell ref="V6:Z6"/>
    <mergeCell ref="A5:P5"/>
    <mergeCell ref="Q5:U5"/>
    <mergeCell ref="V5:Z5"/>
    <mergeCell ref="J13:O13"/>
    <mergeCell ref="V7:Z7"/>
    <mergeCell ref="J7:O7"/>
    <mergeCell ref="J6:O6"/>
    <mergeCell ref="V8:Z8"/>
    <mergeCell ref="A1:AE1"/>
    <mergeCell ref="A2:D2"/>
    <mergeCell ref="AB2:AD2"/>
    <mergeCell ref="A3:P4"/>
    <mergeCell ref="Q3:AE3"/>
    <mergeCell ref="Q4:U4"/>
    <mergeCell ref="V4:Z4"/>
    <mergeCell ref="V11:Z11"/>
    <mergeCell ref="Q9:U9"/>
    <mergeCell ref="Q10:U10"/>
    <mergeCell ref="J11:O11"/>
    <mergeCell ref="V10:Z10"/>
    <mergeCell ref="Q12:U12"/>
    <mergeCell ref="V9:Z9"/>
    <mergeCell ref="A20:AE20"/>
    <mergeCell ref="H27:M27"/>
    <mergeCell ref="N27:S27"/>
    <mergeCell ref="T27:Y27"/>
    <mergeCell ref="Z27:AE27"/>
    <mergeCell ref="T24:Y24"/>
    <mergeCell ref="Z24:AE24"/>
    <mergeCell ref="A21:D21"/>
    <mergeCell ref="H22:M22"/>
    <mergeCell ref="H24:M24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9"/>
  <sheetViews>
    <sheetView showGridLines="0" tabSelected="1" zoomScale="80" zoomScaleNormal="80" workbookViewId="0">
      <pane xSplit="22320" topLeftCell="BR1"/>
      <selection activeCell="F11" sqref="F11:L11"/>
      <selection pane="topRight" activeCell="F11" sqref="F11:L11"/>
    </sheetView>
  </sheetViews>
  <sheetFormatPr defaultColWidth="3.875" defaultRowHeight="21" customHeight="1"/>
  <cols>
    <col min="1" max="8" width="2.625" style="27" customWidth="1"/>
    <col min="9" max="9" width="4.625" style="27" customWidth="1"/>
    <col min="10" max="33" width="3.5" style="27" customWidth="1"/>
    <col min="34" max="34" width="1.25" style="27" customWidth="1"/>
    <col min="35" max="46" width="3.5" style="27" customWidth="1"/>
    <col min="47" max="47" width="3.75" style="27" hidden="1" customWidth="1"/>
    <col min="48" max="57" width="3.5" style="27" customWidth="1"/>
    <col min="58" max="59" width="4" style="27" customWidth="1"/>
    <col min="60" max="64" width="3.5" style="27" customWidth="1"/>
    <col min="65" max="65" width="5.5" style="27" customWidth="1"/>
    <col min="66" max="66" width="2.25" style="27" customWidth="1"/>
    <col min="67" max="67" width="2.5" style="27" customWidth="1"/>
    <col min="68" max="68" width="3.875" style="27" customWidth="1"/>
    <col min="69" max="69" width="2.25" style="27" customWidth="1"/>
    <col min="70" max="70" width="3.875" style="27"/>
    <col min="71" max="72" width="9.625" style="27" customWidth="1"/>
    <col min="73" max="16384" width="3.875" style="27"/>
  </cols>
  <sheetData>
    <row r="1" spans="1:71" ht="23.1" customHeight="1">
      <c r="A1" s="171" t="s">
        <v>164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29"/>
      <c r="AI1" s="160" t="s">
        <v>37</v>
      </c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</row>
    <row r="2" spans="1:71" ht="21" customHeight="1" thickBot="1">
      <c r="A2" s="82" t="s">
        <v>153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F2" s="85"/>
      <c r="BG2" s="85"/>
      <c r="BI2" s="85"/>
      <c r="BJ2" s="85"/>
      <c r="BK2" s="85"/>
      <c r="BL2" s="85"/>
      <c r="BN2" s="86"/>
      <c r="BO2" s="86"/>
      <c r="BP2" s="87" t="s">
        <v>53</v>
      </c>
    </row>
    <row r="3" spans="1:71" ht="21" customHeight="1">
      <c r="A3" s="404" t="s">
        <v>52</v>
      </c>
      <c r="B3" s="404"/>
      <c r="C3" s="404"/>
      <c r="D3" s="404"/>
      <c r="E3" s="404"/>
      <c r="F3" s="404"/>
      <c r="G3" s="404"/>
      <c r="H3" s="404"/>
      <c r="I3" s="404"/>
      <c r="J3" s="416"/>
      <c r="K3" s="319" t="s">
        <v>136</v>
      </c>
      <c r="L3" s="316"/>
      <c r="M3" s="316"/>
      <c r="N3" s="316"/>
      <c r="O3" s="317"/>
      <c r="P3" s="332" t="s">
        <v>152</v>
      </c>
      <c r="Q3" s="320"/>
      <c r="R3" s="320"/>
      <c r="S3" s="320"/>
      <c r="T3" s="320"/>
      <c r="U3" s="320"/>
      <c r="V3" s="320"/>
      <c r="W3" s="320"/>
      <c r="X3" s="309"/>
      <c r="Y3" s="332" t="s">
        <v>151</v>
      </c>
      <c r="Z3" s="320"/>
      <c r="AA3" s="320"/>
      <c r="AB3" s="320"/>
      <c r="AC3" s="320"/>
      <c r="AD3" s="320"/>
      <c r="AE3" s="320"/>
      <c r="AF3" s="320"/>
      <c r="AG3" s="320"/>
      <c r="AH3" s="32"/>
      <c r="AI3" s="309" t="s">
        <v>38</v>
      </c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32" t="s">
        <v>137</v>
      </c>
      <c r="BB3" s="320"/>
      <c r="BC3" s="320"/>
      <c r="BD3" s="320"/>
      <c r="BE3" s="320"/>
      <c r="BF3" s="320"/>
      <c r="BG3" s="320"/>
      <c r="BH3" s="309"/>
      <c r="BI3" s="403" t="s">
        <v>52</v>
      </c>
      <c r="BJ3" s="404"/>
      <c r="BK3" s="404"/>
      <c r="BL3" s="404"/>
      <c r="BM3" s="404"/>
      <c r="BN3" s="404"/>
      <c r="BO3" s="404"/>
      <c r="BP3" s="404"/>
    </row>
    <row r="4" spans="1:71" ht="43.5" customHeight="1">
      <c r="A4" s="406"/>
      <c r="B4" s="406"/>
      <c r="C4" s="406"/>
      <c r="D4" s="406"/>
      <c r="E4" s="406"/>
      <c r="F4" s="406"/>
      <c r="G4" s="406"/>
      <c r="H4" s="406"/>
      <c r="I4" s="406"/>
      <c r="J4" s="417"/>
      <c r="K4" s="376"/>
      <c r="L4" s="377"/>
      <c r="M4" s="377"/>
      <c r="N4" s="377"/>
      <c r="O4" s="378"/>
      <c r="P4" s="413" t="s">
        <v>40</v>
      </c>
      <c r="Q4" s="414"/>
      <c r="R4" s="414"/>
      <c r="S4" s="415"/>
      <c r="T4" s="413" t="s">
        <v>41</v>
      </c>
      <c r="U4" s="414"/>
      <c r="V4" s="414"/>
      <c r="W4" s="414"/>
      <c r="X4" s="415"/>
      <c r="Y4" s="413" t="s">
        <v>40</v>
      </c>
      <c r="Z4" s="414"/>
      <c r="AA4" s="414"/>
      <c r="AB4" s="415"/>
      <c r="AC4" s="413" t="s">
        <v>41</v>
      </c>
      <c r="AD4" s="414"/>
      <c r="AE4" s="414"/>
      <c r="AF4" s="414"/>
      <c r="AG4" s="414"/>
      <c r="AH4" s="32"/>
      <c r="AI4" s="408" t="s">
        <v>135</v>
      </c>
      <c r="AJ4" s="408"/>
      <c r="AK4" s="408"/>
      <c r="AL4" s="409"/>
      <c r="AM4" s="407" t="s">
        <v>138</v>
      </c>
      <c r="AN4" s="414"/>
      <c r="AO4" s="414"/>
      <c r="AP4" s="415"/>
      <c r="AQ4" s="413" t="s">
        <v>42</v>
      </c>
      <c r="AR4" s="414"/>
      <c r="AS4" s="414"/>
      <c r="AT4" s="414"/>
      <c r="AU4" s="414"/>
      <c r="AV4" s="415"/>
      <c r="AW4" s="413" t="s">
        <v>139</v>
      </c>
      <c r="AX4" s="414"/>
      <c r="AY4" s="414"/>
      <c r="AZ4" s="415"/>
      <c r="BA4" s="407" t="s">
        <v>140</v>
      </c>
      <c r="BB4" s="408"/>
      <c r="BC4" s="408"/>
      <c r="BD4" s="409"/>
      <c r="BE4" s="407" t="s">
        <v>141</v>
      </c>
      <c r="BF4" s="408"/>
      <c r="BG4" s="408"/>
      <c r="BH4" s="409"/>
      <c r="BI4" s="405"/>
      <c r="BJ4" s="406"/>
      <c r="BK4" s="406"/>
      <c r="BL4" s="406"/>
      <c r="BM4" s="406"/>
      <c r="BN4" s="406"/>
      <c r="BO4" s="406"/>
      <c r="BP4" s="406"/>
    </row>
    <row r="5" spans="1:71" ht="21" hidden="1" customHeight="1">
      <c r="A5" s="318" t="s">
        <v>132</v>
      </c>
      <c r="B5" s="318"/>
      <c r="C5" s="318"/>
      <c r="D5" s="318"/>
      <c r="E5" s="418" t="s">
        <v>168</v>
      </c>
      <c r="F5" s="419"/>
      <c r="G5" s="419"/>
      <c r="H5" s="390" t="s">
        <v>32</v>
      </c>
      <c r="I5" s="390"/>
      <c r="J5" s="125"/>
      <c r="K5" s="216">
        <v>2516</v>
      </c>
      <c r="L5" s="198"/>
      <c r="M5" s="198"/>
      <c r="N5" s="198"/>
      <c r="O5" s="198"/>
      <c r="P5" s="198">
        <v>447</v>
      </c>
      <c r="Q5" s="198"/>
      <c r="R5" s="198"/>
      <c r="S5" s="198"/>
      <c r="T5" s="198">
        <v>1890</v>
      </c>
      <c r="U5" s="385"/>
      <c r="V5" s="385"/>
      <c r="W5" s="385"/>
      <c r="X5" s="385"/>
      <c r="Y5" s="385">
        <v>95</v>
      </c>
      <c r="Z5" s="385"/>
      <c r="AA5" s="385"/>
      <c r="AB5" s="385"/>
      <c r="AC5" s="385">
        <v>84</v>
      </c>
      <c r="AD5" s="385"/>
      <c r="AE5" s="385"/>
      <c r="AF5" s="385"/>
      <c r="AG5" s="385"/>
      <c r="AH5" s="88"/>
      <c r="AI5" s="385" t="s">
        <v>0</v>
      </c>
      <c r="AJ5" s="385"/>
      <c r="AK5" s="385"/>
      <c r="AL5" s="385"/>
      <c r="AM5" s="385">
        <v>151</v>
      </c>
      <c r="AN5" s="385"/>
      <c r="AO5" s="385"/>
      <c r="AP5" s="385"/>
      <c r="AQ5" s="385">
        <v>2061</v>
      </c>
      <c r="AR5" s="385"/>
      <c r="AS5" s="385"/>
      <c r="AT5" s="385"/>
      <c r="AU5" s="385"/>
      <c r="AV5" s="385"/>
      <c r="AW5" s="385">
        <v>304</v>
      </c>
      <c r="AX5" s="385"/>
      <c r="AY5" s="385"/>
      <c r="AZ5" s="385"/>
      <c r="BA5" s="386">
        <v>20977</v>
      </c>
      <c r="BB5" s="386">
        <v>-20977</v>
      </c>
      <c r="BC5" s="386">
        <v>-20977</v>
      </c>
      <c r="BD5" s="386">
        <v>-20977</v>
      </c>
      <c r="BE5" s="386">
        <v>68631</v>
      </c>
      <c r="BF5" s="386">
        <v>-68631</v>
      </c>
      <c r="BG5" s="386">
        <v>-68631</v>
      </c>
      <c r="BH5" s="386">
        <v>-68631</v>
      </c>
      <c r="BI5" s="411" t="s">
        <v>131</v>
      </c>
      <c r="BJ5" s="410"/>
      <c r="BK5" s="410"/>
      <c r="BL5" s="410"/>
      <c r="BM5" s="89" t="s">
        <v>33</v>
      </c>
      <c r="BN5" s="90" t="s">
        <v>36</v>
      </c>
      <c r="BO5" s="410" t="s">
        <v>32</v>
      </c>
      <c r="BP5" s="410"/>
    </row>
    <row r="6" spans="1:71" ht="21" customHeight="1">
      <c r="A6" s="318" t="s">
        <v>132</v>
      </c>
      <c r="B6" s="318"/>
      <c r="C6" s="318"/>
      <c r="D6" s="318"/>
      <c r="E6" s="389" t="s">
        <v>184</v>
      </c>
      <c r="F6" s="390"/>
      <c r="G6" s="390"/>
      <c r="H6" s="390" t="s">
        <v>32</v>
      </c>
      <c r="I6" s="390"/>
      <c r="J6" s="129"/>
      <c r="K6" s="216">
        <v>2294</v>
      </c>
      <c r="L6" s="198"/>
      <c r="M6" s="198"/>
      <c r="N6" s="198"/>
      <c r="O6" s="198"/>
      <c r="P6" s="198">
        <v>351</v>
      </c>
      <c r="Q6" s="198"/>
      <c r="R6" s="198"/>
      <c r="S6" s="198"/>
      <c r="T6" s="198">
        <v>1398</v>
      </c>
      <c r="U6" s="385"/>
      <c r="V6" s="385"/>
      <c r="W6" s="385"/>
      <c r="X6" s="385"/>
      <c r="Y6" s="385">
        <v>143</v>
      </c>
      <c r="Z6" s="385"/>
      <c r="AA6" s="385"/>
      <c r="AB6" s="385"/>
      <c r="AC6" s="385">
        <v>402</v>
      </c>
      <c r="AD6" s="385"/>
      <c r="AE6" s="385"/>
      <c r="AF6" s="385"/>
      <c r="AG6" s="385"/>
      <c r="AH6" s="88"/>
      <c r="AI6" s="385">
        <v>1</v>
      </c>
      <c r="AJ6" s="385"/>
      <c r="AK6" s="385"/>
      <c r="AL6" s="385"/>
      <c r="AM6" s="385">
        <v>196</v>
      </c>
      <c r="AN6" s="385"/>
      <c r="AO6" s="385"/>
      <c r="AP6" s="385"/>
      <c r="AQ6" s="385">
        <v>1819</v>
      </c>
      <c r="AR6" s="385"/>
      <c r="AS6" s="385"/>
      <c r="AT6" s="385"/>
      <c r="AU6" s="385"/>
      <c r="AV6" s="385"/>
      <c r="AW6" s="385">
        <v>278</v>
      </c>
      <c r="AX6" s="385"/>
      <c r="AY6" s="385"/>
      <c r="AZ6" s="385"/>
      <c r="BA6" s="385">
        <v>19611</v>
      </c>
      <c r="BB6" s="385"/>
      <c r="BC6" s="385"/>
      <c r="BD6" s="385"/>
      <c r="BE6" s="386">
        <v>67456</v>
      </c>
      <c r="BF6" s="386"/>
      <c r="BG6" s="386"/>
      <c r="BH6" s="387"/>
      <c r="BI6" s="318" t="s">
        <v>132</v>
      </c>
      <c r="BJ6" s="318"/>
      <c r="BK6" s="318"/>
      <c r="BL6" s="318"/>
      <c r="BM6" s="89" t="s">
        <v>34</v>
      </c>
      <c r="BN6" s="90" t="s">
        <v>162</v>
      </c>
      <c r="BO6" s="318" t="s">
        <v>32</v>
      </c>
      <c r="BP6" s="318"/>
      <c r="BS6" s="91"/>
    </row>
    <row r="7" spans="1:71" ht="21" customHeight="1">
      <c r="A7" s="318"/>
      <c r="B7" s="318"/>
      <c r="C7" s="318"/>
      <c r="D7" s="318"/>
      <c r="E7" s="389" t="s">
        <v>188</v>
      </c>
      <c r="F7" s="390"/>
      <c r="G7" s="390"/>
      <c r="H7" s="390"/>
      <c r="I7" s="390"/>
      <c r="J7" s="125"/>
      <c r="K7" s="216">
        <v>2291</v>
      </c>
      <c r="L7" s="198"/>
      <c r="M7" s="198"/>
      <c r="N7" s="198"/>
      <c r="O7" s="198"/>
      <c r="P7" s="198">
        <v>353</v>
      </c>
      <c r="Q7" s="198"/>
      <c r="R7" s="198"/>
      <c r="S7" s="198"/>
      <c r="T7" s="198">
        <v>1398</v>
      </c>
      <c r="U7" s="385"/>
      <c r="V7" s="385"/>
      <c r="W7" s="385"/>
      <c r="X7" s="385"/>
      <c r="Y7" s="385">
        <v>142</v>
      </c>
      <c r="Z7" s="385"/>
      <c r="AA7" s="385"/>
      <c r="AB7" s="385"/>
      <c r="AC7" s="385">
        <v>398</v>
      </c>
      <c r="AD7" s="385"/>
      <c r="AE7" s="385"/>
      <c r="AF7" s="385"/>
      <c r="AG7" s="385"/>
      <c r="AH7" s="88"/>
      <c r="AI7" s="385">
        <f>SUM(AI11:AK26)</f>
        <v>1</v>
      </c>
      <c r="AJ7" s="385"/>
      <c r="AK7" s="385"/>
      <c r="AL7" s="385"/>
      <c r="AM7" s="385">
        <v>196</v>
      </c>
      <c r="AN7" s="385"/>
      <c r="AO7" s="385"/>
      <c r="AP7" s="385"/>
      <c r="AQ7" s="385">
        <v>1815</v>
      </c>
      <c r="AR7" s="385"/>
      <c r="AS7" s="385"/>
      <c r="AT7" s="385"/>
      <c r="AU7" s="385"/>
      <c r="AV7" s="385"/>
      <c r="AW7" s="385">
        <v>278</v>
      </c>
      <c r="AX7" s="385"/>
      <c r="AY7" s="385"/>
      <c r="AZ7" s="385"/>
      <c r="BA7" s="385">
        <v>19991</v>
      </c>
      <c r="BB7" s="385"/>
      <c r="BC7" s="385"/>
      <c r="BD7" s="385"/>
      <c r="BE7" s="386">
        <v>67359</v>
      </c>
      <c r="BF7" s="386"/>
      <c r="BG7" s="386"/>
      <c r="BH7" s="387"/>
      <c r="BI7" s="388"/>
      <c r="BJ7" s="318"/>
      <c r="BK7" s="318"/>
      <c r="BL7" s="318"/>
      <c r="BM7" s="89" t="s">
        <v>34</v>
      </c>
      <c r="BN7" s="90" t="s">
        <v>163</v>
      </c>
      <c r="BO7" s="318"/>
      <c r="BP7" s="318"/>
      <c r="BS7" s="91"/>
    </row>
    <row r="8" spans="1:71" ht="21" customHeight="1">
      <c r="A8" s="318"/>
      <c r="B8" s="318"/>
      <c r="C8" s="318"/>
      <c r="D8" s="318"/>
      <c r="E8" s="389" t="s">
        <v>194</v>
      </c>
      <c r="F8" s="390"/>
      <c r="G8" s="390"/>
      <c r="H8" s="390"/>
      <c r="I8" s="390"/>
      <c r="J8" s="125"/>
      <c r="K8" s="216">
        <v>2292</v>
      </c>
      <c r="L8" s="198"/>
      <c r="M8" s="198"/>
      <c r="N8" s="198"/>
      <c r="O8" s="198"/>
      <c r="P8" s="198">
        <v>354</v>
      </c>
      <c r="Q8" s="198"/>
      <c r="R8" s="198"/>
      <c r="S8" s="198"/>
      <c r="T8" s="198">
        <v>1399</v>
      </c>
      <c r="U8" s="385"/>
      <c r="V8" s="385"/>
      <c r="W8" s="385"/>
      <c r="X8" s="385"/>
      <c r="Y8" s="385">
        <v>141</v>
      </c>
      <c r="Z8" s="385"/>
      <c r="AA8" s="385"/>
      <c r="AB8" s="385"/>
      <c r="AC8" s="385">
        <v>398</v>
      </c>
      <c r="AD8" s="385"/>
      <c r="AE8" s="385"/>
      <c r="AF8" s="385"/>
      <c r="AG8" s="385"/>
      <c r="AH8" s="88"/>
      <c r="AI8" s="385">
        <v>1</v>
      </c>
      <c r="AJ8" s="385"/>
      <c r="AK8" s="385"/>
      <c r="AL8" s="385"/>
      <c r="AM8" s="385">
        <v>196</v>
      </c>
      <c r="AN8" s="385"/>
      <c r="AO8" s="385"/>
      <c r="AP8" s="385"/>
      <c r="AQ8" s="385">
        <v>1817</v>
      </c>
      <c r="AR8" s="385"/>
      <c r="AS8" s="385"/>
      <c r="AT8" s="385"/>
      <c r="AU8" s="385"/>
      <c r="AV8" s="385"/>
      <c r="AW8" s="385">
        <v>278</v>
      </c>
      <c r="AX8" s="385"/>
      <c r="AY8" s="385"/>
      <c r="AZ8" s="385"/>
      <c r="BA8" s="385">
        <v>19941</v>
      </c>
      <c r="BB8" s="385"/>
      <c r="BC8" s="385"/>
      <c r="BD8" s="385"/>
      <c r="BE8" s="386">
        <v>67405</v>
      </c>
      <c r="BF8" s="386"/>
      <c r="BG8" s="386"/>
      <c r="BH8" s="387"/>
      <c r="BI8" s="388"/>
      <c r="BJ8" s="318"/>
      <c r="BK8" s="318"/>
      <c r="BL8" s="318"/>
      <c r="BM8" s="89" t="s">
        <v>34</v>
      </c>
      <c r="BN8" s="90" t="s">
        <v>190</v>
      </c>
      <c r="BO8" s="318"/>
      <c r="BP8" s="318"/>
      <c r="BS8" s="91"/>
    </row>
    <row r="9" spans="1:71" s="34" customFormat="1" ht="21" customHeight="1">
      <c r="A9" s="392"/>
      <c r="B9" s="392"/>
      <c r="C9" s="392"/>
      <c r="D9" s="392"/>
      <c r="E9" s="398" t="s">
        <v>199</v>
      </c>
      <c r="F9" s="394"/>
      <c r="G9" s="394"/>
      <c r="H9" s="394"/>
      <c r="I9" s="394"/>
      <c r="J9" s="129"/>
      <c r="K9" s="234">
        <f>SUM(K11:O24)</f>
        <v>2292</v>
      </c>
      <c r="L9" s="213"/>
      <c r="M9" s="213"/>
      <c r="N9" s="213"/>
      <c r="O9" s="213"/>
      <c r="P9" s="213">
        <f>SUM(P11:S24)</f>
        <v>303</v>
      </c>
      <c r="Q9" s="213"/>
      <c r="R9" s="213"/>
      <c r="S9" s="213"/>
      <c r="T9" s="213">
        <f>SUM(T11:X24)</f>
        <v>1397</v>
      </c>
      <c r="U9" s="393"/>
      <c r="V9" s="393"/>
      <c r="W9" s="393"/>
      <c r="X9" s="393"/>
      <c r="Y9" s="393">
        <f>SUM(Y11:AB24)</f>
        <v>142</v>
      </c>
      <c r="Z9" s="393"/>
      <c r="AA9" s="393"/>
      <c r="AB9" s="393"/>
      <c r="AC9" s="393">
        <f>SUM(AC11:AG24)</f>
        <v>396</v>
      </c>
      <c r="AD9" s="393"/>
      <c r="AE9" s="393"/>
      <c r="AF9" s="393"/>
      <c r="AG9" s="393"/>
      <c r="AH9" s="94"/>
      <c r="AI9" s="393">
        <f>SUM(AI11:AL24)</f>
        <v>1</v>
      </c>
      <c r="AJ9" s="393"/>
      <c r="AK9" s="393"/>
      <c r="AL9" s="393"/>
      <c r="AM9" s="393">
        <f>SUM(AM11:AP24)</f>
        <v>195</v>
      </c>
      <c r="AN9" s="393"/>
      <c r="AO9" s="393"/>
      <c r="AP9" s="393"/>
      <c r="AQ9" s="393">
        <f>SUM(AQ11:AV24)</f>
        <v>1815</v>
      </c>
      <c r="AR9" s="393"/>
      <c r="AS9" s="393"/>
      <c r="AT9" s="393"/>
      <c r="AU9" s="393"/>
      <c r="AV9" s="393"/>
      <c r="AW9" s="393">
        <f>SUM(AW11:AZ24)</f>
        <v>281</v>
      </c>
      <c r="AX9" s="393"/>
      <c r="AY9" s="393"/>
      <c r="AZ9" s="393"/>
      <c r="BA9" s="393">
        <f>SUM(BA11:BD24)</f>
        <v>20338</v>
      </c>
      <c r="BB9" s="393"/>
      <c r="BC9" s="393"/>
      <c r="BD9" s="393"/>
      <c r="BE9" s="395">
        <f>SUM(BE11:BH24)</f>
        <v>67298</v>
      </c>
      <c r="BF9" s="395"/>
      <c r="BG9" s="395"/>
      <c r="BH9" s="396"/>
      <c r="BI9" s="391"/>
      <c r="BJ9" s="392"/>
      <c r="BK9" s="392"/>
      <c r="BL9" s="392"/>
      <c r="BM9" s="95" t="s">
        <v>34</v>
      </c>
      <c r="BN9" s="96" t="s">
        <v>200</v>
      </c>
      <c r="BO9" s="392"/>
      <c r="BP9" s="392"/>
      <c r="BS9" s="97"/>
    </row>
    <row r="10" spans="1:71" ht="21" customHeight="1">
      <c r="A10" s="318"/>
      <c r="B10" s="412"/>
      <c r="C10" s="412"/>
      <c r="D10" s="412"/>
      <c r="E10" s="412"/>
      <c r="F10" s="421"/>
      <c r="G10" s="421"/>
      <c r="H10" s="421"/>
      <c r="I10" s="125"/>
      <c r="J10" s="125"/>
      <c r="K10" s="216"/>
      <c r="L10" s="198"/>
      <c r="M10" s="198"/>
      <c r="N10" s="198"/>
      <c r="O10" s="198"/>
      <c r="P10" s="198"/>
      <c r="Q10" s="198"/>
      <c r="R10" s="198"/>
      <c r="S10" s="198"/>
      <c r="T10" s="198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88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6"/>
      <c r="BB10" s="386"/>
      <c r="BC10" s="386"/>
      <c r="BD10" s="386"/>
      <c r="BE10" s="386"/>
      <c r="BF10" s="386"/>
      <c r="BG10" s="386"/>
      <c r="BH10" s="386"/>
      <c r="BI10" s="388"/>
      <c r="BJ10" s="412"/>
      <c r="BK10" s="412"/>
      <c r="BL10" s="412"/>
      <c r="BM10" s="412"/>
      <c r="BN10" s="412"/>
      <c r="BO10" s="412"/>
      <c r="BP10" s="32"/>
    </row>
    <row r="11" spans="1:71" ht="21" customHeight="1">
      <c r="A11" s="400" t="s">
        <v>142</v>
      </c>
      <c r="B11" s="400"/>
      <c r="C11" s="400"/>
      <c r="D11" s="400"/>
      <c r="E11" s="400"/>
      <c r="F11" s="420"/>
      <c r="G11" s="420"/>
      <c r="H11" s="420"/>
      <c r="I11" s="420"/>
      <c r="J11" s="420"/>
      <c r="K11" s="216">
        <v>13</v>
      </c>
      <c r="L11" s="198"/>
      <c r="M11" s="198"/>
      <c r="N11" s="198"/>
      <c r="O11" s="198"/>
      <c r="P11" s="198">
        <v>1</v>
      </c>
      <c r="Q11" s="198"/>
      <c r="R11" s="198"/>
      <c r="S11" s="198"/>
      <c r="T11" s="198">
        <v>11</v>
      </c>
      <c r="U11" s="385"/>
      <c r="V11" s="385"/>
      <c r="W11" s="385"/>
      <c r="X11" s="385"/>
      <c r="Y11" s="260" t="s">
        <v>0</v>
      </c>
      <c r="Z11" s="260"/>
      <c r="AA11" s="260"/>
      <c r="AB11" s="260"/>
      <c r="AC11" s="385">
        <v>1</v>
      </c>
      <c r="AD11" s="385"/>
      <c r="AE11" s="385"/>
      <c r="AF11" s="385"/>
      <c r="AG11" s="385"/>
      <c r="AH11" s="88"/>
      <c r="AI11" s="260" t="s">
        <v>0</v>
      </c>
      <c r="AJ11" s="260"/>
      <c r="AK11" s="260"/>
      <c r="AL11" s="260"/>
      <c r="AM11" s="385">
        <v>3</v>
      </c>
      <c r="AN11" s="385"/>
      <c r="AO11" s="385"/>
      <c r="AP11" s="385"/>
      <c r="AQ11" s="385">
        <v>10</v>
      </c>
      <c r="AR11" s="385"/>
      <c r="AS11" s="385"/>
      <c r="AT11" s="385"/>
      <c r="AU11" s="385"/>
      <c r="AV11" s="385"/>
      <c r="AW11" s="260" t="s">
        <v>0</v>
      </c>
      <c r="AX11" s="260"/>
      <c r="AY11" s="260"/>
      <c r="AZ11" s="260"/>
      <c r="BA11" s="308">
        <v>12</v>
      </c>
      <c r="BB11" s="308"/>
      <c r="BC11" s="308"/>
      <c r="BD11" s="308"/>
      <c r="BE11" s="386">
        <v>459</v>
      </c>
      <c r="BF11" s="386"/>
      <c r="BG11" s="386"/>
      <c r="BH11" s="387"/>
      <c r="BI11" s="399" t="s">
        <v>142</v>
      </c>
      <c r="BJ11" s="400"/>
      <c r="BK11" s="400"/>
      <c r="BL11" s="400"/>
      <c r="BM11" s="400"/>
      <c r="BN11" s="400"/>
      <c r="BO11" s="400"/>
      <c r="BP11" s="400"/>
    </row>
    <row r="12" spans="1:71" ht="21" customHeight="1">
      <c r="A12" s="400" t="s">
        <v>111</v>
      </c>
      <c r="B12" s="400"/>
      <c r="C12" s="400"/>
      <c r="D12" s="400"/>
      <c r="E12" s="400"/>
      <c r="F12" s="420"/>
      <c r="G12" s="420"/>
      <c r="H12" s="420"/>
      <c r="I12" s="420"/>
      <c r="J12" s="420"/>
      <c r="K12" s="216">
        <v>745</v>
      </c>
      <c r="L12" s="198"/>
      <c r="M12" s="198"/>
      <c r="N12" s="198"/>
      <c r="O12" s="198"/>
      <c r="P12" s="198">
        <v>50</v>
      </c>
      <c r="Q12" s="198"/>
      <c r="R12" s="198"/>
      <c r="S12" s="198"/>
      <c r="T12" s="198">
        <v>454</v>
      </c>
      <c r="U12" s="385"/>
      <c r="V12" s="385"/>
      <c r="W12" s="385"/>
      <c r="X12" s="385"/>
      <c r="Y12" s="260">
        <v>69</v>
      </c>
      <c r="Z12" s="260"/>
      <c r="AA12" s="260"/>
      <c r="AB12" s="260"/>
      <c r="AC12" s="385">
        <v>172</v>
      </c>
      <c r="AD12" s="385"/>
      <c r="AE12" s="385"/>
      <c r="AF12" s="385"/>
      <c r="AG12" s="385"/>
      <c r="AH12" s="88"/>
      <c r="AI12" s="260" t="s">
        <v>0</v>
      </c>
      <c r="AJ12" s="260"/>
      <c r="AK12" s="260"/>
      <c r="AL12" s="260"/>
      <c r="AM12" s="385">
        <v>51</v>
      </c>
      <c r="AN12" s="385"/>
      <c r="AO12" s="385"/>
      <c r="AP12" s="385"/>
      <c r="AQ12" s="385">
        <v>685</v>
      </c>
      <c r="AR12" s="385"/>
      <c r="AS12" s="385"/>
      <c r="AT12" s="385"/>
      <c r="AU12" s="385"/>
      <c r="AV12" s="385"/>
      <c r="AW12" s="260">
        <v>9</v>
      </c>
      <c r="AX12" s="260"/>
      <c r="AY12" s="260"/>
      <c r="AZ12" s="260"/>
      <c r="BA12" s="308">
        <v>2562</v>
      </c>
      <c r="BB12" s="308"/>
      <c r="BC12" s="308"/>
      <c r="BD12" s="308"/>
      <c r="BE12" s="386">
        <v>23343</v>
      </c>
      <c r="BF12" s="386"/>
      <c r="BG12" s="386"/>
      <c r="BH12" s="387"/>
      <c r="BI12" s="399" t="s">
        <v>111</v>
      </c>
      <c r="BJ12" s="400"/>
      <c r="BK12" s="400"/>
      <c r="BL12" s="400"/>
      <c r="BM12" s="400"/>
      <c r="BN12" s="400"/>
      <c r="BO12" s="400"/>
      <c r="BP12" s="400"/>
    </row>
    <row r="13" spans="1:71" ht="21" customHeight="1">
      <c r="A13" s="400"/>
      <c r="B13" s="400"/>
      <c r="C13" s="400"/>
      <c r="D13" s="400"/>
      <c r="E13" s="400"/>
      <c r="F13" s="420"/>
      <c r="G13" s="420"/>
      <c r="H13" s="420"/>
      <c r="I13" s="420"/>
      <c r="J13" s="420"/>
      <c r="K13" s="216"/>
      <c r="L13" s="198"/>
      <c r="M13" s="198"/>
      <c r="N13" s="198"/>
      <c r="O13" s="198"/>
      <c r="P13" s="198"/>
      <c r="Q13" s="198"/>
      <c r="R13" s="198"/>
      <c r="S13" s="198"/>
      <c r="T13" s="198"/>
      <c r="U13" s="385"/>
      <c r="V13" s="385"/>
      <c r="W13" s="385"/>
      <c r="X13" s="385"/>
      <c r="Y13" s="260"/>
      <c r="Z13" s="260"/>
      <c r="AA13" s="260"/>
      <c r="AB13" s="260"/>
      <c r="AC13" s="385"/>
      <c r="AD13" s="385"/>
      <c r="AE13" s="385"/>
      <c r="AF13" s="385"/>
      <c r="AG13" s="385"/>
      <c r="AH13" s="88"/>
      <c r="AI13" s="260"/>
      <c r="AJ13" s="260"/>
      <c r="AK13" s="260"/>
      <c r="AL13" s="260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260"/>
      <c r="AX13" s="260"/>
      <c r="AY13" s="260"/>
      <c r="AZ13" s="260"/>
      <c r="BA13" s="308"/>
      <c r="BB13" s="308"/>
      <c r="BC13" s="308"/>
      <c r="BD13" s="308"/>
      <c r="BE13" s="386"/>
      <c r="BF13" s="386"/>
      <c r="BG13" s="386"/>
      <c r="BH13" s="387"/>
      <c r="BI13" s="399"/>
      <c r="BJ13" s="422"/>
      <c r="BK13" s="422"/>
      <c r="BL13" s="422"/>
      <c r="BM13" s="422"/>
      <c r="BN13" s="422"/>
      <c r="BO13" s="422"/>
      <c r="BP13" s="98"/>
    </row>
    <row r="14" spans="1:71" ht="21" customHeight="1">
      <c r="A14" s="400" t="s">
        <v>179</v>
      </c>
      <c r="B14" s="400"/>
      <c r="C14" s="400"/>
      <c r="D14" s="400"/>
      <c r="E14" s="400"/>
      <c r="F14" s="420"/>
      <c r="G14" s="420"/>
      <c r="H14" s="420"/>
      <c r="I14" s="420"/>
      <c r="J14" s="420"/>
      <c r="K14" s="216">
        <v>467</v>
      </c>
      <c r="L14" s="198"/>
      <c r="M14" s="198"/>
      <c r="N14" s="198"/>
      <c r="O14" s="198"/>
      <c r="P14" s="198">
        <v>2</v>
      </c>
      <c r="Q14" s="198"/>
      <c r="R14" s="198"/>
      <c r="S14" s="198"/>
      <c r="T14" s="198">
        <v>386</v>
      </c>
      <c r="U14" s="385"/>
      <c r="V14" s="385"/>
      <c r="W14" s="385"/>
      <c r="X14" s="385"/>
      <c r="Y14" s="260">
        <v>1</v>
      </c>
      <c r="Z14" s="260"/>
      <c r="AA14" s="260"/>
      <c r="AB14" s="260"/>
      <c r="AC14" s="385">
        <v>78</v>
      </c>
      <c r="AD14" s="385"/>
      <c r="AE14" s="385"/>
      <c r="AF14" s="385"/>
      <c r="AG14" s="385"/>
      <c r="AH14" s="88"/>
      <c r="AI14" s="260" t="s">
        <v>0</v>
      </c>
      <c r="AJ14" s="260"/>
      <c r="AK14" s="260"/>
      <c r="AL14" s="260"/>
      <c r="AM14" s="385">
        <v>51</v>
      </c>
      <c r="AN14" s="385"/>
      <c r="AO14" s="385"/>
      <c r="AP14" s="385"/>
      <c r="AQ14" s="385">
        <v>414</v>
      </c>
      <c r="AR14" s="385"/>
      <c r="AS14" s="385"/>
      <c r="AT14" s="385"/>
      <c r="AU14" s="385"/>
      <c r="AV14" s="385"/>
      <c r="AW14" s="260">
        <v>2</v>
      </c>
      <c r="AX14" s="260"/>
      <c r="AY14" s="260"/>
      <c r="AZ14" s="260"/>
      <c r="BA14" s="308">
        <v>97</v>
      </c>
      <c r="BB14" s="308"/>
      <c r="BC14" s="308"/>
      <c r="BD14" s="308"/>
      <c r="BE14" s="386">
        <v>19464</v>
      </c>
      <c r="BF14" s="386"/>
      <c r="BG14" s="386"/>
      <c r="BH14" s="387"/>
      <c r="BI14" s="399" t="s">
        <v>179</v>
      </c>
      <c r="BJ14" s="400"/>
      <c r="BK14" s="400"/>
      <c r="BL14" s="400"/>
      <c r="BM14" s="400"/>
      <c r="BN14" s="400"/>
      <c r="BO14" s="400"/>
      <c r="BP14" s="400"/>
    </row>
    <row r="15" spans="1:71" ht="21" customHeight="1">
      <c r="A15" s="400"/>
      <c r="B15" s="400"/>
      <c r="C15" s="400"/>
      <c r="D15" s="400"/>
      <c r="E15" s="400"/>
      <c r="F15" s="420"/>
      <c r="G15" s="420"/>
      <c r="H15" s="420"/>
      <c r="I15" s="420"/>
      <c r="J15" s="420"/>
      <c r="K15" s="216"/>
      <c r="L15" s="198"/>
      <c r="M15" s="198"/>
      <c r="N15" s="198"/>
      <c r="O15" s="198"/>
      <c r="P15" s="198"/>
      <c r="Q15" s="198"/>
      <c r="R15" s="198"/>
      <c r="S15" s="198"/>
      <c r="T15" s="121"/>
      <c r="Y15" s="260"/>
      <c r="Z15" s="260"/>
      <c r="AA15" s="260"/>
      <c r="AB15" s="260"/>
      <c r="AC15" s="385"/>
      <c r="AD15" s="385"/>
      <c r="AE15" s="385"/>
      <c r="AF15" s="385"/>
      <c r="AG15" s="385"/>
      <c r="AH15" s="88"/>
      <c r="AI15" s="260"/>
      <c r="AJ15" s="260"/>
      <c r="AK15" s="260"/>
      <c r="AL15" s="260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260"/>
      <c r="AX15" s="260"/>
      <c r="AY15" s="260"/>
      <c r="AZ15" s="260"/>
      <c r="BA15" s="308"/>
      <c r="BB15" s="308"/>
      <c r="BC15" s="308"/>
      <c r="BD15" s="308"/>
      <c r="BE15" s="386"/>
      <c r="BF15" s="386"/>
      <c r="BG15" s="386"/>
      <c r="BH15" s="387"/>
      <c r="BI15" s="399"/>
      <c r="BJ15" s="422"/>
      <c r="BK15" s="422"/>
      <c r="BL15" s="422"/>
      <c r="BM15" s="422"/>
      <c r="BN15" s="422"/>
      <c r="BO15" s="422"/>
      <c r="BP15" s="98"/>
    </row>
    <row r="16" spans="1:71" ht="21" customHeight="1">
      <c r="A16" s="400" t="s">
        <v>143</v>
      </c>
      <c r="B16" s="400"/>
      <c r="C16" s="400"/>
      <c r="D16" s="400"/>
      <c r="E16" s="400"/>
      <c r="F16" s="420"/>
      <c r="G16" s="420"/>
      <c r="H16" s="420"/>
      <c r="I16" s="420"/>
      <c r="J16" s="420"/>
      <c r="K16" s="216">
        <v>326</v>
      </c>
      <c r="L16" s="198"/>
      <c r="M16" s="198"/>
      <c r="N16" s="198"/>
      <c r="O16" s="198"/>
      <c r="P16" s="198">
        <v>49</v>
      </c>
      <c r="Q16" s="198"/>
      <c r="R16" s="198"/>
      <c r="S16" s="198"/>
      <c r="T16" s="198">
        <v>241</v>
      </c>
      <c r="U16" s="385"/>
      <c r="V16" s="385"/>
      <c r="W16" s="385"/>
      <c r="X16" s="385"/>
      <c r="Y16" s="260">
        <v>11</v>
      </c>
      <c r="Z16" s="260"/>
      <c r="AA16" s="260"/>
      <c r="AB16" s="260"/>
      <c r="AC16" s="385">
        <v>25</v>
      </c>
      <c r="AD16" s="385"/>
      <c r="AE16" s="385"/>
      <c r="AF16" s="385"/>
      <c r="AG16" s="385"/>
      <c r="AH16" s="88"/>
      <c r="AI16" s="260" t="s">
        <v>0</v>
      </c>
      <c r="AJ16" s="260"/>
      <c r="AK16" s="260"/>
      <c r="AL16" s="260"/>
      <c r="AM16" s="385">
        <v>7</v>
      </c>
      <c r="AN16" s="385"/>
      <c r="AO16" s="385"/>
      <c r="AP16" s="385"/>
      <c r="AQ16" s="385">
        <v>319</v>
      </c>
      <c r="AR16" s="385"/>
      <c r="AS16" s="385"/>
      <c r="AT16" s="385"/>
      <c r="AU16" s="385"/>
      <c r="AV16" s="385"/>
      <c r="AW16" s="260" t="s">
        <v>0</v>
      </c>
      <c r="AX16" s="260"/>
      <c r="AY16" s="260"/>
      <c r="AZ16" s="260"/>
      <c r="BA16" s="308">
        <v>1315</v>
      </c>
      <c r="BB16" s="308"/>
      <c r="BC16" s="308"/>
      <c r="BD16" s="308"/>
      <c r="BE16" s="386">
        <v>8579</v>
      </c>
      <c r="BF16" s="386"/>
      <c r="BG16" s="386"/>
      <c r="BH16" s="387"/>
      <c r="BI16" s="399" t="s">
        <v>143</v>
      </c>
      <c r="BJ16" s="400"/>
      <c r="BK16" s="400"/>
      <c r="BL16" s="400"/>
      <c r="BM16" s="400"/>
      <c r="BN16" s="400"/>
      <c r="BO16" s="400"/>
      <c r="BP16" s="400"/>
    </row>
    <row r="17" spans="1:72" ht="21" customHeight="1">
      <c r="A17" s="400" t="s">
        <v>144</v>
      </c>
      <c r="B17" s="400"/>
      <c r="C17" s="400"/>
      <c r="D17" s="400"/>
      <c r="E17" s="400"/>
      <c r="F17" s="420"/>
      <c r="G17" s="420"/>
      <c r="H17" s="420"/>
      <c r="I17" s="420"/>
      <c r="J17" s="420"/>
      <c r="K17" s="216">
        <v>112</v>
      </c>
      <c r="L17" s="198"/>
      <c r="M17" s="198"/>
      <c r="N17" s="198"/>
      <c r="O17" s="198"/>
      <c r="P17" s="198">
        <v>14</v>
      </c>
      <c r="Q17" s="198"/>
      <c r="R17" s="198"/>
      <c r="S17" s="198"/>
      <c r="T17" s="198">
        <v>83</v>
      </c>
      <c r="U17" s="385"/>
      <c r="V17" s="385"/>
      <c r="W17" s="385"/>
      <c r="X17" s="385"/>
      <c r="Y17" s="260">
        <v>5</v>
      </c>
      <c r="Z17" s="260"/>
      <c r="AA17" s="260"/>
      <c r="AB17" s="260"/>
      <c r="AC17" s="385">
        <v>10</v>
      </c>
      <c r="AD17" s="385"/>
      <c r="AE17" s="385"/>
      <c r="AF17" s="385"/>
      <c r="AG17" s="385"/>
      <c r="AH17" s="88"/>
      <c r="AI17" s="260" t="s">
        <v>0</v>
      </c>
      <c r="AJ17" s="260"/>
      <c r="AK17" s="260"/>
      <c r="AL17" s="260"/>
      <c r="AM17" s="385">
        <v>35</v>
      </c>
      <c r="AN17" s="385"/>
      <c r="AO17" s="385"/>
      <c r="AP17" s="385"/>
      <c r="AQ17" s="385">
        <v>77</v>
      </c>
      <c r="AR17" s="385"/>
      <c r="AS17" s="385"/>
      <c r="AT17" s="385"/>
      <c r="AU17" s="385"/>
      <c r="AV17" s="385"/>
      <c r="AW17" s="260" t="s">
        <v>0</v>
      </c>
      <c r="AX17" s="260"/>
      <c r="AY17" s="260"/>
      <c r="AZ17" s="260"/>
      <c r="BA17" s="308">
        <v>505</v>
      </c>
      <c r="BB17" s="308"/>
      <c r="BC17" s="308"/>
      <c r="BD17" s="308"/>
      <c r="BE17" s="386">
        <v>3962</v>
      </c>
      <c r="BF17" s="386"/>
      <c r="BG17" s="386"/>
      <c r="BH17" s="387"/>
      <c r="BI17" s="399" t="s">
        <v>144</v>
      </c>
      <c r="BJ17" s="400"/>
      <c r="BK17" s="400"/>
      <c r="BL17" s="400"/>
      <c r="BM17" s="400"/>
      <c r="BN17" s="400"/>
      <c r="BO17" s="400"/>
      <c r="BP17" s="400"/>
    </row>
    <row r="18" spans="1:72" ht="21" customHeight="1">
      <c r="A18" s="400" t="s">
        <v>145</v>
      </c>
      <c r="B18" s="400"/>
      <c r="C18" s="400"/>
      <c r="D18" s="400"/>
      <c r="E18" s="400"/>
      <c r="F18" s="420"/>
      <c r="G18" s="420"/>
      <c r="H18" s="420"/>
      <c r="I18" s="420"/>
      <c r="J18" s="420"/>
      <c r="K18" s="216">
        <v>108</v>
      </c>
      <c r="L18" s="198"/>
      <c r="M18" s="198"/>
      <c r="N18" s="198"/>
      <c r="O18" s="198"/>
      <c r="P18" s="198">
        <v>14</v>
      </c>
      <c r="Q18" s="198"/>
      <c r="R18" s="198"/>
      <c r="S18" s="198"/>
      <c r="T18" s="198">
        <v>52</v>
      </c>
      <c r="U18" s="385"/>
      <c r="V18" s="385"/>
      <c r="W18" s="385"/>
      <c r="X18" s="385"/>
      <c r="Y18" s="260">
        <v>19</v>
      </c>
      <c r="Z18" s="260"/>
      <c r="AA18" s="260"/>
      <c r="AB18" s="260"/>
      <c r="AC18" s="385">
        <v>23</v>
      </c>
      <c r="AD18" s="385"/>
      <c r="AE18" s="385"/>
      <c r="AF18" s="385"/>
      <c r="AG18" s="385"/>
      <c r="AH18" s="88"/>
      <c r="AI18" s="260" t="s">
        <v>0</v>
      </c>
      <c r="AJ18" s="260"/>
      <c r="AK18" s="260"/>
      <c r="AL18" s="260"/>
      <c r="AM18" s="385">
        <v>2</v>
      </c>
      <c r="AN18" s="385"/>
      <c r="AO18" s="385"/>
      <c r="AP18" s="385"/>
      <c r="AQ18" s="385">
        <v>82</v>
      </c>
      <c r="AR18" s="385"/>
      <c r="AS18" s="385"/>
      <c r="AT18" s="385"/>
      <c r="AU18" s="385"/>
      <c r="AV18" s="385"/>
      <c r="AW18" s="260">
        <v>24</v>
      </c>
      <c r="AX18" s="260"/>
      <c r="AY18" s="260"/>
      <c r="AZ18" s="260"/>
      <c r="BA18" s="308">
        <v>1700</v>
      </c>
      <c r="BB18" s="308"/>
      <c r="BC18" s="308"/>
      <c r="BD18" s="308"/>
      <c r="BE18" s="386">
        <v>2407</v>
      </c>
      <c r="BF18" s="386"/>
      <c r="BG18" s="386"/>
      <c r="BH18" s="387"/>
      <c r="BI18" s="399" t="s">
        <v>145</v>
      </c>
      <c r="BJ18" s="400"/>
      <c r="BK18" s="400"/>
      <c r="BL18" s="400"/>
      <c r="BM18" s="400"/>
      <c r="BN18" s="400"/>
      <c r="BO18" s="400"/>
      <c r="BP18" s="400"/>
    </row>
    <row r="19" spans="1:72" ht="21" customHeight="1">
      <c r="A19" s="400"/>
      <c r="B19" s="400"/>
      <c r="C19" s="400"/>
      <c r="D19" s="400"/>
      <c r="E19" s="400"/>
      <c r="F19" s="420"/>
      <c r="G19" s="420"/>
      <c r="H19" s="420"/>
      <c r="I19" s="420"/>
      <c r="J19" s="420"/>
      <c r="K19" s="216"/>
      <c r="L19" s="198"/>
      <c r="M19" s="198"/>
      <c r="N19" s="198"/>
      <c r="O19" s="198"/>
      <c r="P19" s="198"/>
      <c r="Q19" s="198"/>
      <c r="R19" s="198"/>
      <c r="S19" s="198"/>
      <c r="T19" s="198"/>
      <c r="U19" s="385"/>
      <c r="V19" s="385"/>
      <c r="W19" s="385"/>
      <c r="X19" s="385"/>
      <c r="Y19" s="260"/>
      <c r="Z19" s="260"/>
      <c r="AA19" s="260"/>
      <c r="AB19" s="260"/>
      <c r="AC19" s="385"/>
      <c r="AD19" s="385"/>
      <c r="AE19" s="385"/>
      <c r="AF19" s="385"/>
      <c r="AG19" s="385"/>
      <c r="AH19" s="88"/>
      <c r="AI19" s="260"/>
      <c r="AJ19" s="260"/>
      <c r="AK19" s="260"/>
      <c r="AL19" s="260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260"/>
      <c r="AX19" s="260"/>
      <c r="AY19" s="260"/>
      <c r="AZ19" s="260"/>
      <c r="BA19" s="308"/>
      <c r="BB19" s="308"/>
      <c r="BC19" s="308"/>
      <c r="BD19" s="308"/>
      <c r="BE19" s="386"/>
      <c r="BF19" s="386"/>
      <c r="BG19" s="386"/>
      <c r="BH19" s="387"/>
      <c r="BI19" s="399"/>
      <c r="BJ19" s="422"/>
      <c r="BK19" s="422"/>
      <c r="BL19" s="422"/>
      <c r="BM19" s="422"/>
      <c r="BN19" s="422"/>
      <c r="BO19" s="422"/>
      <c r="BP19" s="98"/>
    </row>
    <row r="20" spans="1:72" ht="21" customHeight="1">
      <c r="A20" s="400" t="s">
        <v>146</v>
      </c>
      <c r="B20" s="400"/>
      <c r="C20" s="400"/>
      <c r="D20" s="400"/>
      <c r="E20" s="400"/>
      <c r="F20" s="420"/>
      <c r="G20" s="420"/>
      <c r="H20" s="420"/>
      <c r="I20" s="420"/>
      <c r="J20" s="420"/>
      <c r="K20" s="216">
        <v>107</v>
      </c>
      <c r="L20" s="198"/>
      <c r="M20" s="198"/>
      <c r="N20" s="198"/>
      <c r="O20" s="198"/>
      <c r="P20" s="198" t="s">
        <v>301</v>
      </c>
      <c r="Q20" s="198"/>
      <c r="R20" s="198"/>
      <c r="S20" s="198"/>
      <c r="T20" s="198">
        <v>22</v>
      </c>
      <c r="U20" s="385"/>
      <c r="V20" s="385"/>
      <c r="W20" s="385"/>
      <c r="X20" s="385"/>
      <c r="Y20" s="260">
        <v>10</v>
      </c>
      <c r="Z20" s="260"/>
      <c r="AA20" s="260"/>
      <c r="AB20" s="260"/>
      <c r="AC20" s="385">
        <v>21</v>
      </c>
      <c r="AD20" s="385"/>
      <c r="AE20" s="385"/>
      <c r="AF20" s="385"/>
      <c r="AG20" s="385"/>
      <c r="AH20" s="88"/>
      <c r="AI20" s="260" t="s">
        <v>0</v>
      </c>
      <c r="AJ20" s="260"/>
      <c r="AK20" s="260"/>
      <c r="AL20" s="260"/>
      <c r="AM20" s="385">
        <v>9</v>
      </c>
      <c r="AN20" s="385"/>
      <c r="AO20" s="385"/>
      <c r="AP20" s="385"/>
      <c r="AQ20" s="385">
        <v>36</v>
      </c>
      <c r="AR20" s="385"/>
      <c r="AS20" s="385"/>
      <c r="AT20" s="385"/>
      <c r="AU20" s="385"/>
      <c r="AV20" s="385"/>
      <c r="AW20" s="260">
        <v>62</v>
      </c>
      <c r="AX20" s="260"/>
      <c r="AY20" s="260"/>
      <c r="AZ20" s="260"/>
      <c r="BA20" s="308">
        <v>3386</v>
      </c>
      <c r="BB20" s="308"/>
      <c r="BC20" s="308"/>
      <c r="BD20" s="308"/>
      <c r="BE20" s="386">
        <v>972</v>
      </c>
      <c r="BF20" s="386"/>
      <c r="BG20" s="386"/>
      <c r="BH20" s="387"/>
      <c r="BI20" s="399" t="s">
        <v>146</v>
      </c>
      <c r="BJ20" s="400"/>
      <c r="BK20" s="400"/>
      <c r="BL20" s="400"/>
      <c r="BM20" s="400"/>
      <c r="BN20" s="400"/>
      <c r="BO20" s="400"/>
      <c r="BP20" s="400"/>
    </row>
    <row r="21" spans="1:72" ht="21" customHeight="1">
      <c r="A21" s="400" t="s">
        <v>147</v>
      </c>
      <c r="B21" s="400"/>
      <c r="C21" s="400"/>
      <c r="D21" s="400"/>
      <c r="E21" s="400"/>
      <c r="F21" s="420"/>
      <c r="G21" s="420"/>
      <c r="H21" s="420"/>
      <c r="I21" s="420"/>
      <c r="J21" s="420"/>
      <c r="K21" s="216">
        <v>272</v>
      </c>
      <c r="L21" s="198"/>
      <c r="M21" s="198"/>
      <c r="N21" s="198"/>
      <c r="O21" s="198"/>
      <c r="P21" s="198">
        <v>104</v>
      </c>
      <c r="Q21" s="198"/>
      <c r="R21" s="198"/>
      <c r="S21" s="198"/>
      <c r="T21" s="198">
        <v>109</v>
      </c>
      <c r="U21" s="385"/>
      <c r="V21" s="385"/>
      <c r="W21" s="385"/>
      <c r="X21" s="385"/>
      <c r="Y21" s="260">
        <v>16</v>
      </c>
      <c r="Z21" s="260"/>
      <c r="AA21" s="260"/>
      <c r="AB21" s="260"/>
      <c r="AC21" s="385">
        <v>43</v>
      </c>
      <c r="AD21" s="385"/>
      <c r="AE21" s="385"/>
      <c r="AF21" s="385"/>
      <c r="AG21" s="385"/>
      <c r="AH21" s="88"/>
      <c r="AI21" s="260">
        <v>1</v>
      </c>
      <c r="AJ21" s="260"/>
      <c r="AK21" s="260"/>
      <c r="AL21" s="260"/>
      <c r="AM21" s="385">
        <v>26</v>
      </c>
      <c r="AN21" s="385"/>
      <c r="AO21" s="385"/>
      <c r="AP21" s="385"/>
      <c r="AQ21" s="385">
        <v>140</v>
      </c>
      <c r="AR21" s="385"/>
      <c r="AS21" s="385"/>
      <c r="AT21" s="385"/>
      <c r="AU21" s="385"/>
      <c r="AV21" s="385"/>
      <c r="AW21" s="260">
        <v>105</v>
      </c>
      <c r="AX21" s="260"/>
      <c r="AY21" s="260"/>
      <c r="AZ21" s="260"/>
      <c r="BA21" s="308">
        <v>6308</v>
      </c>
      <c r="BB21" s="308"/>
      <c r="BC21" s="308"/>
      <c r="BD21" s="308"/>
      <c r="BE21" s="386">
        <v>4834</v>
      </c>
      <c r="BF21" s="386"/>
      <c r="BG21" s="386"/>
      <c r="BH21" s="387"/>
      <c r="BI21" s="399" t="s">
        <v>147</v>
      </c>
      <c r="BJ21" s="400"/>
      <c r="BK21" s="400"/>
      <c r="BL21" s="400"/>
      <c r="BM21" s="400"/>
      <c r="BN21" s="400"/>
      <c r="BO21" s="400"/>
      <c r="BP21" s="400"/>
    </row>
    <row r="22" spans="1:72" ht="21" customHeight="1">
      <c r="A22" s="400" t="s">
        <v>148</v>
      </c>
      <c r="B22" s="400"/>
      <c r="C22" s="400"/>
      <c r="D22" s="400"/>
      <c r="E22" s="400"/>
      <c r="F22" s="400"/>
      <c r="G22" s="400"/>
      <c r="H22" s="400"/>
      <c r="I22" s="400"/>
      <c r="J22" s="400"/>
      <c r="K22" s="424">
        <v>135</v>
      </c>
      <c r="L22" s="385"/>
      <c r="M22" s="385"/>
      <c r="N22" s="385"/>
      <c r="O22" s="385"/>
      <c r="P22" s="260">
        <v>69</v>
      </c>
      <c r="Q22" s="260"/>
      <c r="R22" s="260"/>
      <c r="S22" s="260"/>
      <c r="T22" s="385">
        <v>36</v>
      </c>
      <c r="U22" s="385"/>
      <c r="V22" s="385"/>
      <c r="W22" s="385"/>
      <c r="X22" s="385"/>
      <c r="Y22" s="260">
        <v>11</v>
      </c>
      <c r="Z22" s="260"/>
      <c r="AA22" s="260"/>
      <c r="AB22" s="260"/>
      <c r="AC22" s="385">
        <v>19</v>
      </c>
      <c r="AD22" s="385"/>
      <c r="AE22" s="385"/>
      <c r="AF22" s="385"/>
      <c r="AG22" s="385"/>
      <c r="AH22" s="88"/>
      <c r="AI22" s="260" t="s">
        <v>0</v>
      </c>
      <c r="AJ22" s="260"/>
      <c r="AK22" s="260"/>
      <c r="AL22" s="260"/>
      <c r="AM22" s="385">
        <v>7</v>
      </c>
      <c r="AN22" s="385"/>
      <c r="AO22" s="385"/>
      <c r="AP22" s="385"/>
      <c r="AQ22" s="385">
        <v>49</v>
      </c>
      <c r="AR22" s="385"/>
      <c r="AS22" s="385"/>
      <c r="AT22" s="385"/>
      <c r="AU22" s="385"/>
      <c r="AV22" s="385"/>
      <c r="AW22" s="260">
        <v>79</v>
      </c>
      <c r="AX22" s="260"/>
      <c r="AY22" s="260"/>
      <c r="AZ22" s="260"/>
      <c r="BA22" s="308">
        <v>4453</v>
      </c>
      <c r="BB22" s="308"/>
      <c r="BC22" s="308"/>
      <c r="BD22" s="308"/>
      <c r="BE22" s="386">
        <v>2360</v>
      </c>
      <c r="BF22" s="386"/>
      <c r="BG22" s="386"/>
      <c r="BH22" s="387"/>
      <c r="BI22" s="399" t="s">
        <v>148</v>
      </c>
      <c r="BJ22" s="400"/>
      <c r="BK22" s="400"/>
      <c r="BL22" s="400"/>
      <c r="BM22" s="400"/>
      <c r="BN22" s="400"/>
      <c r="BO22" s="400"/>
      <c r="BP22" s="400"/>
    </row>
    <row r="23" spans="1:72" ht="21" customHeight="1">
      <c r="A23" s="400" t="s">
        <v>149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24">
        <v>3</v>
      </c>
      <c r="L23" s="385"/>
      <c r="M23" s="385"/>
      <c r="N23" s="385"/>
      <c r="O23" s="385"/>
      <c r="P23" s="260" t="s">
        <v>0</v>
      </c>
      <c r="Q23" s="260"/>
      <c r="R23" s="260"/>
      <c r="S23" s="260"/>
      <c r="T23" s="385">
        <v>1</v>
      </c>
      <c r="U23" s="385"/>
      <c r="V23" s="385"/>
      <c r="W23" s="385"/>
      <c r="X23" s="385"/>
      <c r="Y23" s="260" t="s">
        <v>0</v>
      </c>
      <c r="Z23" s="260"/>
      <c r="AA23" s="260"/>
      <c r="AB23" s="260"/>
      <c r="AC23" s="385">
        <v>2</v>
      </c>
      <c r="AD23" s="385"/>
      <c r="AE23" s="385"/>
      <c r="AF23" s="385"/>
      <c r="AG23" s="385"/>
      <c r="AH23" s="88"/>
      <c r="AI23" s="260" t="s">
        <v>0</v>
      </c>
      <c r="AJ23" s="260"/>
      <c r="AK23" s="260"/>
      <c r="AL23" s="260"/>
      <c r="AM23" s="385">
        <v>1</v>
      </c>
      <c r="AN23" s="385"/>
      <c r="AO23" s="385"/>
      <c r="AP23" s="385"/>
      <c r="AQ23" s="385">
        <v>2</v>
      </c>
      <c r="AR23" s="385"/>
      <c r="AS23" s="385"/>
      <c r="AT23" s="385"/>
      <c r="AU23" s="385"/>
      <c r="AV23" s="385"/>
      <c r="AW23" s="260" t="s">
        <v>0</v>
      </c>
      <c r="AX23" s="260"/>
      <c r="AY23" s="260"/>
      <c r="AZ23" s="260"/>
      <c r="BA23" s="308" t="s">
        <v>0</v>
      </c>
      <c r="BB23" s="308"/>
      <c r="BC23" s="308"/>
      <c r="BD23" s="308"/>
      <c r="BE23" s="386">
        <v>469</v>
      </c>
      <c r="BF23" s="386"/>
      <c r="BG23" s="386"/>
      <c r="BH23" s="387"/>
      <c r="BI23" s="399" t="s">
        <v>149</v>
      </c>
      <c r="BJ23" s="400"/>
      <c r="BK23" s="400"/>
      <c r="BL23" s="400"/>
      <c r="BM23" s="400"/>
      <c r="BN23" s="400"/>
      <c r="BO23" s="400"/>
      <c r="BP23" s="400"/>
    </row>
    <row r="24" spans="1:72" ht="21" customHeight="1">
      <c r="A24" s="400" t="s">
        <v>150</v>
      </c>
      <c r="B24" s="400"/>
      <c r="C24" s="400"/>
      <c r="D24" s="400"/>
      <c r="E24" s="400"/>
      <c r="F24" s="400"/>
      <c r="G24" s="400"/>
      <c r="H24" s="400"/>
      <c r="I24" s="400"/>
      <c r="J24" s="423"/>
      <c r="K24" s="424">
        <v>4</v>
      </c>
      <c r="L24" s="385"/>
      <c r="M24" s="385"/>
      <c r="N24" s="385"/>
      <c r="O24" s="385"/>
      <c r="P24" s="260" t="s">
        <v>0</v>
      </c>
      <c r="Q24" s="260"/>
      <c r="R24" s="260"/>
      <c r="S24" s="260"/>
      <c r="T24" s="385">
        <v>2</v>
      </c>
      <c r="U24" s="385"/>
      <c r="V24" s="385"/>
      <c r="W24" s="385"/>
      <c r="X24" s="385"/>
      <c r="Y24" s="260" t="s">
        <v>0</v>
      </c>
      <c r="Z24" s="260"/>
      <c r="AA24" s="260"/>
      <c r="AB24" s="260"/>
      <c r="AC24" s="385">
        <v>2</v>
      </c>
      <c r="AD24" s="385"/>
      <c r="AE24" s="385"/>
      <c r="AF24" s="385"/>
      <c r="AG24" s="385"/>
      <c r="AH24" s="88"/>
      <c r="AI24" s="260" t="s">
        <v>0</v>
      </c>
      <c r="AJ24" s="260"/>
      <c r="AK24" s="260"/>
      <c r="AL24" s="260"/>
      <c r="AM24" s="385">
        <v>3</v>
      </c>
      <c r="AN24" s="385"/>
      <c r="AO24" s="385"/>
      <c r="AP24" s="385"/>
      <c r="AQ24" s="385">
        <v>1</v>
      </c>
      <c r="AR24" s="385"/>
      <c r="AS24" s="385"/>
      <c r="AT24" s="385"/>
      <c r="AU24" s="385"/>
      <c r="AV24" s="385"/>
      <c r="AW24" s="260" t="s">
        <v>0</v>
      </c>
      <c r="AX24" s="260"/>
      <c r="AY24" s="260"/>
      <c r="AZ24" s="260"/>
      <c r="BA24" s="308" t="s">
        <v>0</v>
      </c>
      <c r="BB24" s="308"/>
      <c r="BC24" s="308"/>
      <c r="BD24" s="308"/>
      <c r="BE24" s="386">
        <v>449</v>
      </c>
      <c r="BF24" s="386"/>
      <c r="BG24" s="386"/>
      <c r="BH24" s="387"/>
      <c r="BI24" s="399" t="s">
        <v>150</v>
      </c>
      <c r="BJ24" s="400"/>
      <c r="BK24" s="400"/>
      <c r="BL24" s="400"/>
      <c r="BM24" s="400"/>
      <c r="BN24" s="400"/>
      <c r="BO24" s="400"/>
      <c r="BP24" s="400"/>
    </row>
    <row r="25" spans="1:72" s="32" customFormat="1" ht="21" customHeight="1" thickBot="1">
      <c r="A25" s="425"/>
      <c r="B25" s="425"/>
      <c r="C25" s="425"/>
      <c r="D25" s="425"/>
      <c r="E25" s="425"/>
      <c r="F25" s="425"/>
      <c r="G25" s="425"/>
      <c r="H25" s="425"/>
      <c r="I25" s="425"/>
      <c r="J25" s="426"/>
      <c r="K25" s="427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28"/>
      <c r="AH25" s="88"/>
      <c r="AI25" s="428"/>
      <c r="AJ25" s="428"/>
      <c r="AK25" s="428"/>
      <c r="AL25" s="428"/>
      <c r="AM25" s="428"/>
      <c r="AN25" s="428"/>
      <c r="AO25" s="428"/>
      <c r="AP25" s="428"/>
      <c r="AQ25" s="428"/>
      <c r="AR25" s="428"/>
      <c r="AS25" s="428"/>
      <c r="AT25" s="428"/>
      <c r="AU25" s="428"/>
      <c r="AV25" s="428"/>
      <c r="AW25" s="428"/>
      <c r="AX25" s="428"/>
      <c r="AY25" s="428"/>
      <c r="AZ25" s="428"/>
      <c r="BA25" s="429"/>
      <c r="BB25" s="429"/>
      <c r="BC25" s="429"/>
      <c r="BD25" s="429"/>
      <c r="BE25" s="429"/>
      <c r="BF25" s="429"/>
      <c r="BG25" s="429"/>
      <c r="BH25" s="430"/>
      <c r="BI25" s="431"/>
      <c r="BJ25" s="425"/>
      <c r="BK25" s="425"/>
      <c r="BL25" s="425"/>
      <c r="BM25" s="425"/>
      <c r="BN25" s="425"/>
      <c r="BO25" s="425"/>
      <c r="BP25" s="425"/>
    </row>
    <row r="26" spans="1:72" ht="18.7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E26" s="39"/>
      <c r="BF26" s="39"/>
      <c r="BG26" s="39"/>
      <c r="BH26" s="39"/>
      <c r="BJ26" s="99"/>
      <c r="BK26" s="99"/>
      <c r="BM26" s="100"/>
      <c r="BN26" s="100"/>
      <c r="BO26" s="100"/>
      <c r="BP26" s="39" t="s">
        <v>300</v>
      </c>
    </row>
    <row r="27" spans="1:72" ht="19.5" customHeight="1">
      <c r="A27" s="71" t="s">
        <v>169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BH27" s="101"/>
      <c r="BJ27" s="99"/>
      <c r="BK27" s="99"/>
      <c r="BL27" s="102"/>
      <c r="BM27" s="102"/>
      <c r="BN27" s="102"/>
      <c r="BO27" s="102"/>
    </row>
    <row r="28" spans="1:72" ht="21" customHeight="1">
      <c r="BQ28" s="32"/>
    </row>
    <row r="29" spans="1:72" ht="21" customHeight="1">
      <c r="BQ29" s="103"/>
      <c r="BR29" s="32"/>
      <c r="BS29" s="32"/>
    </row>
    <row r="30" spans="1:72" ht="21" customHeight="1">
      <c r="A30" s="171" t="s">
        <v>165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29"/>
      <c r="AI30" s="48" t="s">
        <v>282</v>
      </c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32"/>
      <c r="BR30" s="103"/>
    </row>
    <row r="31" spans="1:72" ht="21" customHeight="1" thickBot="1">
      <c r="A31" s="211" t="s">
        <v>18</v>
      </c>
      <c r="B31" s="211"/>
      <c r="C31" s="211"/>
      <c r="D31" s="211"/>
      <c r="E31" s="211"/>
      <c r="F31" s="211"/>
      <c r="G31" s="211"/>
      <c r="H31" s="211"/>
      <c r="I31" s="211"/>
      <c r="BP31" s="103"/>
      <c r="BQ31" s="32"/>
      <c r="BR31" s="32"/>
      <c r="BS31" s="32"/>
      <c r="BT31" s="32"/>
    </row>
    <row r="32" spans="1:72" ht="21" customHeight="1">
      <c r="A32" s="316" t="s">
        <v>19</v>
      </c>
      <c r="B32" s="316"/>
      <c r="C32" s="316"/>
      <c r="D32" s="316"/>
      <c r="E32" s="317"/>
      <c r="F32" s="319" t="s">
        <v>20</v>
      </c>
      <c r="G32" s="316"/>
      <c r="H32" s="316"/>
      <c r="I32" s="317"/>
      <c r="J32" s="319" t="s">
        <v>21</v>
      </c>
      <c r="K32" s="316"/>
      <c r="L32" s="316"/>
      <c r="M32" s="317"/>
      <c r="N32" s="319" t="s">
        <v>22</v>
      </c>
      <c r="O32" s="316"/>
      <c r="P32" s="316"/>
      <c r="Q32" s="317"/>
      <c r="R32" s="319" t="s">
        <v>23</v>
      </c>
      <c r="S32" s="316"/>
      <c r="T32" s="316"/>
      <c r="U32" s="317"/>
      <c r="V32" s="319" t="s">
        <v>24</v>
      </c>
      <c r="W32" s="316"/>
      <c r="X32" s="316"/>
      <c r="Y32" s="317"/>
      <c r="Z32" s="319" t="s">
        <v>25</v>
      </c>
      <c r="AA32" s="316"/>
      <c r="AB32" s="316"/>
      <c r="AC32" s="316"/>
      <c r="AD32" s="319" t="s">
        <v>26</v>
      </c>
      <c r="AE32" s="316"/>
      <c r="AF32" s="316"/>
      <c r="AG32" s="316"/>
      <c r="AH32" s="32"/>
      <c r="AI32" s="316" t="s">
        <v>27</v>
      </c>
      <c r="AJ32" s="316"/>
      <c r="AK32" s="316"/>
      <c r="AL32" s="317"/>
      <c r="AM32" s="319" t="s">
        <v>28</v>
      </c>
      <c r="AN32" s="316"/>
      <c r="AO32" s="316"/>
      <c r="AP32" s="317"/>
      <c r="AQ32" s="379" t="s">
        <v>283</v>
      </c>
      <c r="AR32" s="380"/>
      <c r="AS32" s="380"/>
      <c r="AT32" s="380"/>
      <c r="AU32" s="381"/>
      <c r="AV32" s="319" t="s">
        <v>29</v>
      </c>
      <c r="AW32" s="316"/>
      <c r="AX32" s="316"/>
      <c r="AY32" s="317"/>
      <c r="AZ32" s="319" t="s">
        <v>30</v>
      </c>
      <c r="BA32" s="316"/>
      <c r="BB32" s="316"/>
      <c r="BC32" s="317"/>
      <c r="BD32" s="319" t="s">
        <v>54</v>
      </c>
      <c r="BE32" s="316"/>
      <c r="BF32" s="316"/>
      <c r="BG32" s="317"/>
      <c r="BH32" s="319" t="s">
        <v>170</v>
      </c>
      <c r="BI32" s="316"/>
      <c r="BJ32" s="316"/>
      <c r="BK32" s="316"/>
      <c r="BL32" s="316"/>
      <c r="BM32" s="319" t="s">
        <v>284</v>
      </c>
      <c r="BN32" s="373"/>
      <c r="BO32" s="373"/>
      <c r="BP32" s="373"/>
    </row>
    <row r="33" spans="1:68" ht="21" customHeight="1">
      <c r="A33" s="377"/>
      <c r="B33" s="377"/>
      <c r="C33" s="377"/>
      <c r="D33" s="377"/>
      <c r="E33" s="378"/>
      <c r="F33" s="376"/>
      <c r="G33" s="377"/>
      <c r="H33" s="377"/>
      <c r="I33" s="378"/>
      <c r="J33" s="376"/>
      <c r="K33" s="377"/>
      <c r="L33" s="377"/>
      <c r="M33" s="378"/>
      <c r="N33" s="376"/>
      <c r="O33" s="377"/>
      <c r="P33" s="377"/>
      <c r="Q33" s="378"/>
      <c r="R33" s="376"/>
      <c r="S33" s="377"/>
      <c r="T33" s="377"/>
      <c r="U33" s="378"/>
      <c r="V33" s="376"/>
      <c r="W33" s="377"/>
      <c r="X33" s="377"/>
      <c r="Y33" s="378"/>
      <c r="Z33" s="376"/>
      <c r="AA33" s="377"/>
      <c r="AB33" s="377"/>
      <c r="AC33" s="377"/>
      <c r="AD33" s="376"/>
      <c r="AE33" s="377"/>
      <c r="AF33" s="377"/>
      <c r="AG33" s="377"/>
      <c r="AH33" s="88"/>
      <c r="AI33" s="377"/>
      <c r="AJ33" s="377"/>
      <c r="AK33" s="377"/>
      <c r="AL33" s="378"/>
      <c r="AM33" s="376"/>
      <c r="AN33" s="377"/>
      <c r="AO33" s="377"/>
      <c r="AP33" s="378"/>
      <c r="AQ33" s="382"/>
      <c r="AR33" s="383"/>
      <c r="AS33" s="383"/>
      <c r="AT33" s="383"/>
      <c r="AU33" s="384"/>
      <c r="AV33" s="376"/>
      <c r="AW33" s="377"/>
      <c r="AX33" s="377"/>
      <c r="AY33" s="378"/>
      <c r="AZ33" s="376"/>
      <c r="BA33" s="377"/>
      <c r="BB33" s="377"/>
      <c r="BC33" s="378"/>
      <c r="BD33" s="376"/>
      <c r="BE33" s="377"/>
      <c r="BF33" s="377"/>
      <c r="BG33" s="378"/>
      <c r="BH33" s="376"/>
      <c r="BI33" s="377"/>
      <c r="BJ33" s="377"/>
      <c r="BK33" s="377"/>
      <c r="BL33" s="377"/>
      <c r="BM33" s="374"/>
      <c r="BN33" s="375"/>
      <c r="BO33" s="375"/>
      <c r="BP33" s="375"/>
    </row>
    <row r="34" spans="1:68" ht="21" customHeight="1">
      <c r="A34" s="432"/>
      <c r="B34" s="432"/>
      <c r="E34" s="35"/>
      <c r="F34" s="388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88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  <c r="BB34" s="402"/>
      <c r="BC34" s="402"/>
      <c r="BD34" s="402"/>
      <c r="BE34" s="402"/>
      <c r="BF34" s="402"/>
      <c r="BG34" s="402"/>
      <c r="BH34" s="318"/>
      <c r="BI34" s="401"/>
      <c r="BJ34" s="401"/>
      <c r="BK34" s="401"/>
      <c r="BL34" s="401"/>
    </row>
    <row r="35" spans="1:68" ht="21" customHeight="1">
      <c r="A35" s="432" t="s">
        <v>31</v>
      </c>
      <c r="B35" s="432"/>
      <c r="C35" s="89" t="s">
        <v>285</v>
      </c>
      <c r="D35" s="90" t="s">
        <v>286</v>
      </c>
      <c r="E35" s="90" t="s">
        <v>32</v>
      </c>
      <c r="F35" s="238">
        <v>929016</v>
      </c>
      <c r="G35" s="185"/>
      <c r="H35" s="185"/>
      <c r="I35" s="185"/>
      <c r="J35" s="185">
        <v>90273</v>
      </c>
      <c r="K35" s="185"/>
      <c r="L35" s="185"/>
      <c r="M35" s="185"/>
      <c r="N35" s="185">
        <v>38855</v>
      </c>
      <c r="O35" s="185"/>
      <c r="P35" s="185"/>
      <c r="Q35" s="185"/>
      <c r="R35" s="185">
        <v>134866</v>
      </c>
      <c r="S35" s="185"/>
      <c r="T35" s="185"/>
      <c r="U35" s="185"/>
      <c r="V35" s="185">
        <v>64188</v>
      </c>
      <c r="W35" s="185"/>
      <c r="X35" s="185"/>
      <c r="Y35" s="185"/>
      <c r="Z35" s="185">
        <v>44796</v>
      </c>
      <c r="AA35" s="185"/>
      <c r="AB35" s="185"/>
      <c r="AC35" s="185"/>
      <c r="AD35" s="185">
        <v>75384</v>
      </c>
      <c r="AE35" s="185"/>
      <c r="AF35" s="185"/>
      <c r="AG35" s="185"/>
      <c r="AH35" s="88"/>
      <c r="AI35" s="185">
        <v>30809</v>
      </c>
      <c r="AJ35" s="185"/>
      <c r="AK35" s="185"/>
      <c r="AL35" s="185"/>
      <c r="AM35" s="397">
        <v>89949</v>
      </c>
      <c r="AN35" s="397"/>
      <c r="AO35" s="397"/>
      <c r="AP35" s="397"/>
      <c r="AQ35" s="397">
        <v>25825</v>
      </c>
      <c r="AR35" s="397"/>
      <c r="AS35" s="397"/>
      <c r="AT35" s="397"/>
      <c r="AU35" s="397"/>
      <c r="AV35" s="397">
        <v>86330</v>
      </c>
      <c r="AW35" s="397"/>
      <c r="AX35" s="397"/>
      <c r="AY35" s="397"/>
      <c r="AZ35" s="397">
        <v>35316</v>
      </c>
      <c r="BA35" s="397"/>
      <c r="BB35" s="397"/>
      <c r="BC35" s="397"/>
      <c r="BD35" s="397">
        <v>74479</v>
      </c>
      <c r="BE35" s="397"/>
      <c r="BF35" s="397"/>
      <c r="BG35" s="397"/>
      <c r="BH35" s="397">
        <v>137946</v>
      </c>
      <c r="BI35" s="397"/>
      <c r="BJ35" s="397"/>
      <c r="BK35" s="397"/>
      <c r="BL35" s="397"/>
      <c r="BM35" s="318" t="s">
        <v>287</v>
      </c>
      <c r="BN35" s="318"/>
      <c r="BO35" s="318"/>
      <c r="BP35" s="318"/>
    </row>
    <row r="36" spans="1:68" ht="21" customHeight="1">
      <c r="A36" s="432"/>
      <c r="B36" s="432"/>
      <c r="E36" s="35"/>
      <c r="F36" s="38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8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401"/>
      <c r="BJ36" s="401"/>
      <c r="BK36" s="401"/>
      <c r="BL36" s="401"/>
    </row>
    <row r="37" spans="1:68" ht="21" customHeight="1">
      <c r="A37" s="432"/>
      <c r="B37" s="432"/>
      <c r="C37" s="89" t="s">
        <v>285</v>
      </c>
      <c r="D37" s="90" t="s">
        <v>288</v>
      </c>
      <c r="E37" s="90"/>
      <c r="F37" s="238">
        <f>SUM(J37:BL37)</f>
        <v>870154</v>
      </c>
      <c r="G37" s="185"/>
      <c r="H37" s="185"/>
      <c r="I37" s="185"/>
      <c r="J37" s="185">
        <v>95503</v>
      </c>
      <c r="K37" s="185"/>
      <c r="L37" s="185"/>
      <c r="M37" s="185"/>
      <c r="N37" s="185">
        <v>35134</v>
      </c>
      <c r="O37" s="185"/>
      <c r="P37" s="185"/>
      <c r="Q37" s="185"/>
      <c r="R37" s="185">
        <v>115720</v>
      </c>
      <c r="S37" s="185"/>
      <c r="T37" s="185"/>
      <c r="U37" s="185"/>
      <c r="V37" s="185">
        <v>71862</v>
      </c>
      <c r="W37" s="185"/>
      <c r="X37" s="185"/>
      <c r="Y37" s="185"/>
      <c r="Z37" s="185">
        <v>35036</v>
      </c>
      <c r="AA37" s="185"/>
      <c r="AB37" s="185"/>
      <c r="AC37" s="185"/>
      <c r="AD37" s="185">
        <v>76875</v>
      </c>
      <c r="AE37" s="185"/>
      <c r="AF37" s="185"/>
      <c r="AG37" s="185"/>
      <c r="AH37" s="88"/>
      <c r="AI37" s="185">
        <v>29789</v>
      </c>
      <c r="AJ37" s="185"/>
      <c r="AK37" s="185"/>
      <c r="AL37" s="185"/>
      <c r="AM37" s="185">
        <v>84623</v>
      </c>
      <c r="AN37" s="185"/>
      <c r="AO37" s="185"/>
      <c r="AP37" s="185"/>
      <c r="AQ37" s="185">
        <v>35053</v>
      </c>
      <c r="AR37" s="185"/>
      <c r="AS37" s="185"/>
      <c r="AT37" s="185"/>
      <c r="AU37" s="185"/>
      <c r="AV37" s="185">
        <v>78465</v>
      </c>
      <c r="AW37" s="185"/>
      <c r="AX37" s="185"/>
      <c r="AY37" s="185"/>
      <c r="AZ37" s="185">
        <v>36505</v>
      </c>
      <c r="BA37" s="185"/>
      <c r="BB37" s="185"/>
      <c r="BC37" s="185"/>
      <c r="BD37" s="185">
        <v>63145</v>
      </c>
      <c r="BE37" s="185"/>
      <c r="BF37" s="185"/>
      <c r="BG37" s="185"/>
      <c r="BH37" s="185">
        <v>112444</v>
      </c>
      <c r="BI37" s="185"/>
      <c r="BJ37" s="185"/>
      <c r="BK37" s="185"/>
      <c r="BL37" s="185"/>
      <c r="BM37" s="318" t="s">
        <v>287</v>
      </c>
      <c r="BN37" s="318"/>
      <c r="BO37" s="318"/>
      <c r="BP37" s="318"/>
    </row>
    <row r="38" spans="1:68" ht="21" customHeight="1">
      <c r="A38" s="432"/>
      <c r="B38" s="432"/>
      <c r="E38" s="35"/>
      <c r="F38" s="38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8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401"/>
      <c r="BJ38" s="401"/>
      <c r="BK38" s="401"/>
      <c r="BL38" s="401"/>
    </row>
    <row r="39" spans="1:68" ht="21" customHeight="1">
      <c r="A39" s="432"/>
      <c r="B39" s="432"/>
      <c r="C39" s="89" t="s">
        <v>285</v>
      </c>
      <c r="D39" s="90" t="s">
        <v>289</v>
      </c>
      <c r="E39" s="104"/>
      <c r="F39" s="185">
        <f>SUM(J39:BL39)</f>
        <v>849257</v>
      </c>
      <c r="G39" s="185"/>
      <c r="H39" s="185"/>
      <c r="I39" s="185"/>
      <c r="J39" s="185">
        <v>101092</v>
      </c>
      <c r="K39" s="185"/>
      <c r="L39" s="185"/>
      <c r="M39" s="185"/>
      <c r="N39" s="185">
        <v>33304</v>
      </c>
      <c r="O39" s="185"/>
      <c r="P39" s="185"/>
      <c r="Q39" s="185"/>
      <c r="R39" s="185">
        <v>122692</v>
      </c>
      <c r="S39" s="185"/>
      <c r="T39" s="185"/>
      <c r="U39" s="185"/>
      <c r="V39" s="185">
        <v>71682</v>
      </c>
      <c r="W39" s="185"/>
      <c r="X39" s="185"/>
      <c r="Y39" s="185"/>
      <c r="Z39" s="185">
        <v>38541</v>
      </c>
      <c r="AA39" s="185"/>
      <c r="AB39" s="185"/>
      <c r="AC39" s="185"/>
      <c r="AD39" s="185">
        <v>84401</v>
      </c>
      <c r="AE39" s="185"/>
      <c r="AF39" s="185"/>
      <c r="AG39" s="185"/>
      <c r="AH39" s="88"/>
      <c r="AI39" s="185">
        <v>29712</v>
      </c>
      <c r="AJ39" s="185"/>
      <c r="AK39" s="185"/>
      <c r="AL39" s="185"/>
      <c r="AM39" s="185">
        <v>38599</v>
      </c>
      <c r="AN39" s="185"/>
      <c r="AO39" s="185"/>
      <c r="AP39" s="185"/>
      <c r="AQ39" s="185">
        <v>44957</v>
      </c>
      <c r="AR39" s="185"/>
      <c r="AS39" s="185"/>
      <c r="AT39" s="185"/>
      <c r="AU39" s="185"/>
      <c r="AV39" s="185">
        <v>67921</v>
      </c>
      <c r="AW39" s="185"/>
      <c r="AX39" s="185"/>
      <c r="AY39" s="185"/>
      <c r="AZ39" s="185">
        <v>39355</v>
      </c>
      <c r="BA39" s="185"/>
      <c r="BB39" s="185"/>
      <c r="BC39" s="185"/>
      <c r="BD39" s="185">
        <v>74212</v>
      </c>
      <c r="BE39" s="185"/>
      <c r="BF39" s="185"/>
      <c r="BG39" s="185"/>
      <c r="BH39" s="185">
        <v>102789</v>
      </c>
      <c r="BI39" s="185"/>
      <c r="BJ39" s="185"/>
      <c r="BK39" s="185"/>
      <c r="BL39" s="185"/>
      <c r="BM39" s="318" t="s">
        <v>287</v>
      </c>
      <c r="BN39" s="318"/>
      <c r="BO39" s="318"/>
      <c r="BP39" s="318"/>
    </row>
    <row r="40" spans="1:68" ht="21" customHeight="1">
      <c r="A40" s="432"/>
      <c r="B40" s="432"/>
      <c r="C40" s="32"/>
      <c r="D40" s="32"/>
      <c r="E40" s="35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8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401"/>
      <c r="BJ40" s="401"/>
      <c r="BK40" s="401"/>
      <c r="BL40" s="401"/>
      <c r="BM40" s="32"/>
      <c r="BN40" s="32"/>
      <c r="BO40" s="32"/>
      <c r="BP40" s="32"/>
    </row>
    <row r="41" spans="1:68" ht="21" customHeight="1">
      <c r="A41" s="432"/>
      <c r="B41" s="432"/>
      <c r="C41" s="89" t="s">
        <v>285</v>
      </c>
      <c r="D41" s="90" t="s">
        <v>290</v>
      </c>
      <c r="E41" s="104"/>
      <c r="F41" s="185">
        <f>SUM(J41:BL41)</f>
        <v>896089</v>
      </c>
      <c r="G41" s="185"/>
      <c r="H41" s="185"/>
      <c r="I41" s="185"/>
      <c r="J41" s="185">
        <v>106368</v>
      </c>
      <c r="K41" s="185"/>
      <c r="L41" s="185"/>
      <c r="M41" s="185"/>
      <c r="N41" s="185">
        <v>31749</v>
      </c>
      <c r="O41" s="185"/>
      <c r="P41" s="185"/>
      <c r="Q41" s="185"/>
      <c r="R41" s="185">
        <v>116684</v>
      </c>
      <c r="S41" s="185"/>
      <c r="T41" s="185"/>
      <c r="U41" s="185"/>
      <c r="V41" s="185">
        <v>57297</v>
      </c>
      <c r="W41" s="185"/>
      <c r="X41" s="185"/>
      <c r="Y41" s="185"/>
      <c r="Z41" s="185">
        <v>38248</v>
      </c>
      <c r="AA41" s="185"/>
      <c r="AB41" s="185"/>
      <c r="AC41" s="185"/>
      <c r="AD41" s="185">
        <v>79455</v>
      </c>
      <c r="AE41" s="185"/>
      <c r="AF41" s="185"/>
      <c r="AG41" s="185"/>
      <c r="AH41" s="88"/>
      <c r="AI41" s="185">
        <v>29031</v>
      </c>
      <c r="AJ41" s="185"/>
      <c r="AK41" s="185"/>
      <c r="AL41" s="185"/>
      <c r="AM41" s="185">
        <v>80857</v>
      </c>
      <c r="AN41" s="185"/>
      <c r="AO41" s="185"/>
      <c r="AP41" s="185"/>
      <c r="AQ41" s="185">
        <v>52375</v>
      </c>
      <c r="AR41" s="185"/>
      <c r="AS41" s="185"/>
      <c r="AT41" s="185"/>
      <c r="AU41" s="185"/>
      <c r="AV41" s="185">
        <v>84935</v>
      </c>
      <c r="AW41" s="185"/>
      <c r="AX41" s="185"/>
      <c r="AY41" s="185"/>
      <c r="AZ41" s="185">
        <v>36944</v>
      </c>
      <c r="BA41" s="185"/>
      <c r="BB41" s="185"/>
      <c r="BC41" s="185"/>
      <c r="BD41" s="185">
        <v>73648</v>
      </c>
      <c r="BE41" s="185"/>
      <c r="BF41" s="185"/>
      <c r="BG41" s="185"/>
      <c r="BH41" s="185">
        <v>108498</v>
      </c>
      <c r="BI41" s="185"/>
      <c r="BJ41" s="185"/>
      <c r="BK41" s="185"/>
      <c r="BL41" s="185"/>
      <c r="BM41" s="318" t="s">
        <v>287</v>
      </c>
      <c r="BN41" s="318"/>
      <c r="BO41" s="318"/>
      <c r="BP41" s="318"/>
    </row>
    <row r="42" spans="1:68" ht="21" customHeight="1">
      <c r="A42" s="432"/>
      <c r="B42" s="432"/>
      <c r="C42" s="32"/>
      <c r="D42" s="32"/>
      <c r="E42" s="35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8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401"/>
      <c r="BJ42" s="401"/>
      <c r="BK42" s="401"/>
      <c r="BL42" s="401"/>
      <c r="BM42" s="32"/>
      <c r="BN42" s="32"/>
      <c r="BO42" s="32"/>
      <c r="BP42" s="32"/>
    </row>
    <row r="43" spans="1:68" ht="21" customHeight="1">
      <c r="A43" s="432"/>
      <c r="B43" s="432"/>
      <c r="C43" s="89" t="s">
        <v>285</v>
      </c>
      <c r="D43" s="90" t="s">
        <v>291</v>
      </c>
      <c r="E43" s="104"/>
      <c r="F43" s="185">
        <f>SUM(J43:BL43)</f>
        <v>939857</v>
      </c>
      <c r="G43" s="185"/>
      <c r="H43" s="185"/>
      <c r="I43" s="185"/>
      <c r="J43" s="185">
        <v>110031</v>
      </c>
      <c r="K43" s="185"/>
      <c r="L43" s="185"/>
      <c r="M43" s="185"/>
      <c r="N43" s="185">
        <v>31745</v>
      </c>
      <c r="O43" s="185"/>
      <c r="P43" s="185"/>
      <c r="Q43" s="185"/>
      <c r="R43" s="185">
        <v>110131</v>
      </c>
      <c r="S43" s="185"/>
      <c r="T43" s="185"/>
      <c r="U43" s="185"/>
      <c r="V43" s="185">
        <v>65215</v>
      </c>
      <c r="W43" s="185"/>
      <c r="X43" s="185"/>
      <c r="Y43" s="185"/>
      <c r="Z43" s="185">
        <v>33663</v>
      </c>
      <c r="AA43" s="185"/>
      <c r="AB43" s="185"/>
      <c r="AC43" s="185"/>
      <c r="AD43" s="185">
        <v>70148</v>
      </c>
      <c r="AE43" s="185"/>
      <c r="AF43" s="185"/>
      <c r="AG43" s="185"/>
      <c r="AH43" s="88"/>
      <c r="AI43" s="185">
        <v>30483</v>
      </c>
      <c r="AJ43" s="185"/>
      <c r="AK43" s="185"/>
      <c r="AL43" s="185"/>
      <c r="AM43" s="185">
        <v>122453</v>
      </c>
      <c r="AN43" s="185"/>
      <c r="AO43" s="185"/>
      <c r="AP43" s="185"/>
      <c r="AQ43" s="185">
        <v>58045</v>
      </c>
      <c r="AR43" s="185"/>
      <c r="AS43" s="185"/>
      <c r="AT43" s="185"/>
      <c r="AU43" s="185"/>
      <c r="AV43" s="185">
        <v>73081</v>
      </c>
      <c r="AW43" s="185"/>
      <c r="AX43" s="185"/>
      <c r="AY43" s="185"/>
      <c r="AZ43" s="185">
        <v>38393</v>
      </c>
      <c r="BA43" s="185"/>
      <c r="BB43" s="185"/>
      <c r="BC43" s="185"/>
      <c r="BD43" s="185">
        <v>79929</v>
      </c>
      <c r="BE43" s="185"/>
      <c r="BF43" s="185"/>
      <c r="BG43" s="185"/>
      <c r="BH43" s="185">
        <v>116540</v>
      </c>
      <c r="BI43" s="185"/>
      <c r="BJ43" s="185"/>
      <c r="BK43" s="185"/>
      <c r="BL43" s="185"/>
      <c r="BM43" s="318" t="s">
        <v>287</v>
      </c>
      <c r="BN43" s="318"/>
      <c r="BO43" s="318"/>
      <c r="BP43" s="318"/>
    </row>
    <row r="44" spans="1:68" s="34" customFormat="1" ht="21" customHeight="1">
      <c r="A44" s="432"/>
      <c r="B44" s="432"/>
      <c r="C44" s="27"/>
      <c r="D44" s="27"/>
      <c r="E44" s="35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8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401"/>
      <c r="BJ44" s="401"/>
      <c r="BK44" s="401"/>
      <c r="BL44" s="401"/>
      <c r="BM44" s="32"/>
      <c r="BN44" s="27"/>
      <c r="BO44" s="27"/>
      <c r="BP44" s="27"/>
    </row>
    <row r="45" spans="1:68" ht="21" customHeight="1">
      <c r="A45" s="433"/>
      <c r="B45" s="433"/>
      <c r="C45" s="95" t="s">
        <v>285</v>
      </c>
      <c r="D45" s="96" t="s">
        <v>292</v>
      </c>
      <c r="E45" s="96"/>
      <c r="F45" s="184">
        <f>SUM(J45:BP45)</f>
        <v>942806</v>
      </c>
      <c r="G45" s="152"/>
      <c r="H45" s="152"/>
      <c r="I45" s="152"/>
      <c r="J45" s="152">
        <v>106388</v>
      </c>
      <c r="K45" s="152"/>
      <c r="L45" s="152"/>
      <c r="M45" s="152"/>
      <c r="N45" s="152">
        <v>31112</v>
      </c>
      <c r="O45" s="152"/>
      <c r="P45" s="152"/>
      <c r="Q45" s="152"/>
      <c r="R45" s="152">
        <v>108858</v>
      </c>
      <c r="S45" s="152"/>
      <c r="T45" s="152"/>
      <c r="U45" s="152"/>
      <c r="V45" s="152">
        <v>69015</v>
      </c>
      <c r="W45" s="152"/>
      <c r="X45" s="152"/>
      <c r="Y45" s="152"/>
      <c r="Z45" s="152">
        <v>35235</v>
      </c>
      <c r="AA45" s="152"/>
      <c r="AB45" s="152"/>
      <c r="AC45" s="152"/>
      <c r="AD45" s="152">
        <v>65941</v>
      </c>
      <c r="AE45" s="152"/>
      <c r="AF45" s="152"/>
      <c r="AG45" s="152"/>
      <c r="AH45" s="88"/>
      <c r="AI45" s="152">
        <v>29632</v>
      </c>
      <c r="AJ45" s="152"/>
      <c r="AK45" s="152"/>
      <c r="AL45" s="152"/>
      <c r="AM45" s="152">
        <v>119052</v>
      </c>
      <c r="AN45" s="152"/>
      <c r="AO45" s="152"/>
      <c r="AP45" s="152"/>
      <c r="AQ45" s="152">
        <v>53374</v>
      </c>
      <c r="AR45" s="152"/>
      <c r="AS45" s="152"/>
      <c r="AT45" s="152"/>
      <c r="AU45" s="152"/>
      <c r="AV45" s="152">
        <v>67794</v>
      </c>
      <c r="AW45" s="152"/>
      <c r="AX45" s="152"/>
      <c r="AY45" s="152"/>
      <c r="AZ45" s="152">
        <v>33598</v>
      </c>
      <c r="BA45" s="152"/>
      <c r="BB45" s="152"/>
      <c r="BC45" s="152"/>
      <c r="BD45" s="152">
        <v>71336</v>
      </c>
      <c r="BE45" s="152"/>
      <c r="BF45" s="152"/>
      <c r="BG45" s="152"/>
      <c r="BH45" s="152">
        <v>104645</v>
      </c>
      <c r="BI45" s="152"/>
      <c r="BJ45" s="152"/>
      <c r="BK45" s="152"/>
      <c r="BL45" s="152"/>
      <c r="BM45" s="335">
        <v>46826</v>
      </c>
      <c r="BN45" s="335"/>
      <c r="BO45" s="335"/>
      <c r="BP45" s="335"/>
    </row>
    <row r="46" spans="1:68" ht="21" customHeight="1" thickBot="1">
      <c r="A46" s="370"/>
      <c r="B46" s="370"/>
      <c r="C46" s="105"/>
      <c r="D46" s="106"/>
      <c r="E46" s="107"/>
      <c r="F46" s="371"/>
      <c r="G46" s="372"/>
      <c r="H46" s="372"/>
      <c r="I46" s="372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85"/>
      <c r="W46" s="185"/>
      <c r="X46" s="185"/>
      <c r="Y46" s="185"/>
      <c r="Z46" s="185"/>
      <c r="AA46" s="185"/>
      <c r="AB46" s="185"/>
      <c r="AC46" s="185"/>
      <c r="AD46" s="148"/>
      <c r="AE46" s="148"/>
      <c r="AF46" s="148"/>
      <c r="AG46" s="148"/>
      <c r="AH46" s="8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358"/>
      <c r="BE46" s="358"/>
      <c r="BF46" s="358"/>
      <c r="BG46" s="358"/>
      <c r="BH46" s="358"/>
      <c r="BI46" s="358"/>
      <c r="BJ46" s="358"/>
      <c r="BK46" s="358"/>
      <c r="BL46" s="358"/>
      <c r="BM46" s="65"/>
      <c r="BN46" s="65"/>
      <c r="BO46" s="65"/>
      <c r="BP46" s="65"/>
    </row>
    <row r="47" spans="1:68" ht="21" customHeight="1">
      <c r="A47" s="52" t="s">
        <v>187</v>
      </c>
      <c r="S47" s="52"/>
      <c r="T47" s="52"/>
      <c r="V47" s="359"/>
      <c r="W47" s="360"/>
      <c r="X47" s="360"/>
      <c r="Y47" s="361"/>
      <c r="Z47" s="362"/>
      <c r="AA47" s="363"/>
      <c r="AB47" s="363"/>
      <c r="AC47" s="364"/>
      <c r="AH47" s="88"/>
      <c r="BJ47" s="365" t="s">
        <v>293</v>
      </c>
      <c r="BK47" s="365"/>
      <c r="BL47" s="365"/>
      <c r="BM47" s="365"/>
      <c r="BN47" s="365"/>
      <c r="BO47" s="365"/>
      <c r="BP47" s="365"/>
    </row>
    <row r="48" spans="1:68" ht="21" customHeight="1">
      <c r="A48" s="52" t="s">
        <v>294</v>
      </c>
      <c r="V48" s="252"/>
      <c r="W48" s="366"/>
      <c r="X48" s="366"/>
      <c r="Y48" s="238"/>
      <c r="Z48" s="367"/>
      <c r="AA48" s="368"/>
      <c r="AB48" s="368"/>
      <c r="AC48" s="369"/>
    </row>
    <row r="49" spans="1:1" ht="21" customHeight="1">
      <c r="A49" s="52" t="s">
        <v>296</v>
      </c>
    </row>
  </sheetData>
  <mergeCells count="530">
    <mergeCell ref="Z42:AC42"/>
    <mergeCell ref="AD42:AG42"/>
    <mergeCell ref="AI42:AL42"/>
    <mergeCell ref="AM42:AP42"/>
    <mergeCell ref="AQ42:AU42"/>
    <mergeCell ref="AV42:AY42"/>
    <mergeCell ref="A42:B42"/>
    <mergeCell ref="F42:I42"/>
    <mergeCell ref="J42:M42"/>
    <mergeCell ref="N42:Q42"/>
    <mergeCell ref="R42:U42"/>
    <mergeCell ref="V42:Y42"/>
    <mergeCell ref="AI41:AL41"/>
    <mergeCell ref="AM41:AP41"/>
    <mergeCell ref="AQ41:AU41"/>
    <mergeCell ref="AV41:AY41"/>
    <mergeCell ref="AZ41:BC41"/>
    <mergeCell ref="BD41:BG41"/>
    <mergeCell ref="J41:M41"/>
    <mergeCell ref="N41:Q41"/>
    <mergeCell ref="R41:U41"/>
    <mergeCell ref="V41:Y41"/>
    <mergeCell ref="Z41:AC41"/>
    <mergeCell ref="AD41:AG41"/>
    <mergeCell ref="AD44:AG44"/>
    <mergeCell ref="Z45:AC45"/>
    <mergeCell ref="AD45:AG45"/>
    <mergeCell ref="AI45:AL45"/>
    <mergeCell ref="AQ44:AU44"/>
    <mergeCell ref="AV44:AY44"/>
    <mergeCell ref="AQ45:AU45"/>
    <mergeCell ref="AV45:AY45"/>
    <mergeCell ref="AM45:AP45"/>
    <mergeCell ref="A44:B44"/>
    <mergeCell ref="F44:I44"/>
    <mergeCell ref="J44:M44"/>
    <mergeCell ref="N44:Q44"/>
    <mergeCell ref="AM44:AP44"/>
    <mergeCell ref="A45:B45"/>
    <mergeCell ref="F45:I45"/>
    <mergeCell ref="J45:M45"/>
    <mergeCell ref="R45:U45"/>
    <mergeCell ref="V45:Y45"/>
    <mergeCell ref="N45:Q45"/>
    <mergeCell ref="Z40:AC40"/>
    <mergeCell ref="AI43:AL43"/>
    <mergeCell ref="AM43:AP43"/>
    <mergeCell ref="R44:U44"/>
    <mergeCell ref="AI44:AL44"/>
    <mergeCell ref="Z43:AC43"/>
    <mergeCell ref="AD43:AG43"/>
    <mergeCell ref="V44:Y44"/>
    <mergeCell ref="Z44:AC44"/>
    <mergeCell ref="V43:Y43"/>
    <mergeCell ref="A43:B43"/>
    <mergeCell ref="F43:I43"/>
    <mergeCell ref="J43:M43"/>
    <mergeCell ref="N43:Q43"/>
    <mergeCell ref="R40:U40"/>
    <mergeCell ref="V40:Y40"/>
    <mergeCell ref="R43:U43"/>
    <mergeCell ref="A41:B41"/>
    <mergeCell ref="F41:I41"/>
    <mergeCell ref="AD40:AG40"/>
    <mergeCell ref="AI40:AL40"/>
    <mergeCell ref="AM40:AP40"/>
    <mergeCell ref="AD39:AG39"/>
    <mergeCell ref="AQ40:AU40"/>
    <mergeCell ref="AV40:AY40"/>
    <mergeCell ref="AV39:AY39"/>
    <mergeCell ref="AQ39:AU39"/>
    <mergeCell ref="A39:B39"/>
    <mergeCell ref="F39:I39"/>
    <mergeCell ref="J39:M39"/>
    <mergeCell ref="N39:Q39"/>
    <mergeCell ref="A40:B40"/>
    <mergeCell ref="F40:I40"/>
    <mergeCell ref="J40:M40"/>
    <mergeCell ref="N40:Q40"/>
    <mergeCell ref="Z38:AC38"/>
    <mergeCell ref="AD38:AG38"/>
    <mergeCell ref="AI38:AL38"/>
    <mergeCell ref="R39:U39"/>
    <mergeCell ref="V39:Y39"/>
    <mergeCell ref="AM38:AP38"/>
    <mergeCell ref="AI39:AL39"/>
    <mergeCell ref="AM39:AP39"/>
    <mergeCell ref="Z39:AC39"/>
    <mergeCell ref="Z37:AC37"/>
    <mergeCell ref="AD37:AG37"/>
    <mergeCell ref="AI37:AL37"/>
    <mergeCell ref="AM37:AP37"/>
    <mergeCell ref="A38:B38"/>
    <mergeCell ref="F38:I38"/>
    <mergeCell ref="J38:M38"/>
    <mergeCell ref="N38:Q38"/>
    <mergeCell ref="R38:U38"/>
    <mergeCell ref="V38:Y38"/>
    <mergeCell ref="A37:B37"/>
    <mergeCell ref="F37:I37"/>
    <mergeCell ref="J37:M37"/>
    <mergeCell ref="N37:Q37"/>
    <mergeCell ref="R37:U37"/>
    <mergeCell ref="V37:Y37"/>
    <mergeCell ref="R36:U36"/>
    <mergeCell ref="V36:Y36"/>
    <mergeCell ref="Z36:AC36"/>
    <mergeCell ref="AD36:AG36"/>
    <mergeCell ref="AI36:AL36"/>
    <mergeCell ref="AM36:AP36"/>
    <mergeCell ref="A35:B35"/>
    <mergeCell ref="F35:I35"/>
    <mergeCell ref="J35:M35"/>
    <mergeCell ref="N35:Q35"/>
    <mergeCell ref="A36:B36"/>
    <mergeCell ref="F36:I36"/>
    <mergeCell ref="J36:M36"/>
    <mergeCell ref="N36:Q36"/>
    <mergeCell ref="R35:U35"/>
    <mergeCell ref="V35:Y35"/>
    <mergeCell ref="AM34:AP34"/>
    <mergeCell ref="AI35:AL35"/>
    <mergeCell ref="AM35:AP35"/>
    <mergeCell ref="AD35:AG35"/>
    <mergeCell ref="Z35:AC35"/>
    <mergeCell ref="Z34:AC34"/>
    <mergeCell ref="AD34:AG34"/>
    <mergeCell ref="BI25:BP25"/>
    <mergeCell ref="AI32:AL33"/>
    <mergeCell ref="A34:B34"/>
    <mergeCell ref="F34:I34"/>
    <mergeCell ref="J34:M34"/>
    <mergeCell ref="N34:Q34"/>
    <mergeCell ref="R34:U34"/>
    <mergeCell ref="V34:Y34"/>
    <mergeCell ref="AI34:AL34"/>
    <mergeCell ref="AQ34:AU34"/>
    <mergeCell ref="BA23:BD23"/>
    <mergeCell ref="BE23:BH23"/>
    <mergeCell ref="AI25:AL25"/>
    <mergeCell ref="AM25:AP25"/>
    <mergeCell ref="AQ25:AV25"/>
    <mergeCell ref="AW25:AZ25"/>
    <mergeCell ref="BI23:BP23"/>
    <mergeCell ref="A25:J25"/>
    <mergeCell ref="K25:O25"/>
    <mergeCell ref="P25:S25"/>
    <mergeCell ref="T25:X25"/>
    <mergeCell ref="Y25:AB25"/>
    <mergeCell ref="AC25:AG25"/>
    <mergeCell ref="BA25:BD25"/>
    <mergeCell ref="BE25:BH25"/>
    <mergeCell ref="AW23:AZ23"/>
    <mergeCell ref="BI22:BP22"/>
    <mergeCell ref="A23:J23"/>
    <mergeCell ref="K23:O23"/>
    <mergeCell ref="P23:S23"/>
    <mergeCell ref="T23:X23"/>
    <mergeCell ref="Y23:AB23"/>
    <mergeCell ref="AC23:AG23"/>
    <mergeCell ref="AI23:AL23"/>
    <mergeCell ref="AM23:AP23"/>
    <mergeCell ref="AQ23:AV23"/>
    <mergeCell ref="BA21:BD21"/>
    <mergeCell ref="BE21:BH21"/>
    <mergeCell ref="AI22:AL22"/>
    <mergeCell ref="AM22:AP22"/>
    <mergeCell ref="AQ22:AV22"/>
    <mergeCell ref="AW22:AZ22"/>
    <mergeCell ref="BI21:BP21"/>
    <mergeCell ref="A22:J22"/>
    <mergeCell ref="K22:O22"/>
    <mergeCell ref="P22:S22"/>
    <mergeCell ref="T22:X22"/>
    <mergeCell ref="Y22:AB22"/>
    <mergeCell ref="AC22:AG22"/>
    <mergeCell ref="BA22:BD22"/>
    <mergeCell ref="BE22:BH22"/>
    <mergeCell ref="AW21:AZ21"/>
    <mergeCell ref="BI20:BP20"/>
    <mergeCell ref="A21:J21"/>
    <mergeCell ref="K21:O21"/>
    <mergeCell ref="P21:S21"/>
    <mergeCell ref="T21:X21"/>
    <mergeCell ref="Y21:AB21"/>
    <mergeCell ref="AC21:AG21"/>
    <mergeCell ref="AI21:AL21"/>
    <mergeCell ref="AM21:AP21"/>
    <mergeCell ref="AQ21:AV21"/>
    <mergeCell ref="BA19:BD19"/>
    <mergeCell ref="BE19:BH19"/>
    <mergeCell ref="AI20:AL20"/>
    <mergeCell ref="AM20:AP20"/>
    <mergeCell ref="AQ20:AV20"/>
    <mergeCell ref="AW20:AZ20"/>
    <mergeCell ref="AQ19:AV19"/>
    <mergeCell ref="BI19:BO19"/>
    <mergeCell ref="A20:J20"/>
    <mergeCell ref="K20:O20"/>
    <mergeCell ref="P20:S20"/>
    <mergeCell ref="T20:X20"/>
    <mergeCell ref="Y20:AB20"/>
    <mergeCell ref="AC20:AG20"/>
    <mergeCell ref="BA20:BD20"/>
    <mergeCell ref="BE20:BH20"/>
    <mergeCell ref="AW19:AZ19"/>
    <mergeCell ref="AQ17:AV17"/>
    <mergeCell ref="BI18:BP18"/>
    <mergeCell ref="A19:J19"/>
    <mergeCell ref="K19:O19"/>
    <mergeCell ref="P19:S19"/>
    <mergeCell ref="T19:X19"/>
    <mergeCell ref="Y19:AB19"/>
    <mergeCell ref="AC19:AG19"/>
    <mergeCell ref="AI19:AL19"/>
    <mergeCell ref="AM19:AP19"/>
    <mergeCell ref="BA18:BD18"/>
    <mergeCell ref="BE18:BH18"/>
    <mergeCell ref="AW17:AZ17"/>
    <mergeCell ref="BA17:BD17"/>
    <mergeCell ref="BE17:BH17"/>
    <mergeCell ref="AI18:AL18"/>
    <mergeCell ref="AM18:AP18"/>
    <mergeCell ref="AQ18:AV18"/>
    <mergeCell ref="AW18:AZ18"/>
    <mergeCell ref="AM17:AP17"/>
    <mergeCell ref="A18:J18"/>
    <mergeCell ref="K18:O18"/>
    <mergeCell ref="P18:S18"/>
    <mergeCell ref="T18:X18"/>
    <mergeCell ref="Y18:AB18"/>
    <mergeCell ref="AC18:AG18"/>
    <mergeCell ref="AW16:AZ16"/>
    <mergeCell ref="BI16:BP16"/>
    <mergeCell ref="A17:J17"/>
    <mergeCell ref="K17:O17"/>
    <mergeCell ref="P17:S17"/>
    <mergeCell ref="T17:X17"/>
    <mergeCell ref="Y17:AB17"/>
    <mergeCell ref="AC17:AG17"/>
    <mergeCell ref="AI17:AL17"/>
    <mergeCell ref="BI17:BP17"/>
    <mergeCell ref="BI15:BO15"/>
    <mergeCell ref="A16:J16"/>
    <mergeCell ref="K16:O16"/>
    <mergeCell ref="P16:S16"/>
    <mergeCell ref="Y16:AB16"/>
    <mergeCell ref="AC16:AG16"/>
    <mergeCell ref="BA16:BD16"/>
    <mergeCell ref="BE16:BH16"/>
    <mergeCell ref="AW15:AZ15"/>
    <mergeCell ref="AQ16:AV16"/>
    <mergeCell ref="BI24:BP24"/>
    <mergeCell ref="A15:J15"/>
    <mergeCell ref="K15:O15"/>
    <mergeCell ref="P15:S15"/>
    <mergeCell ref="T16:X16"/>
    <mergeCell ref="Y15:AB15"/>
    <mergeCell ref="AC15:AG15"/>
    <mergeCell ref="AI15:AL15"/>
    <mergeCell ref="AM15:AP15"/>
    <mergeCell ref="AQ15:AV15"/>
    <mergeCell ref="BA14:BD14"/>
    <mergeCell ref="BE14:BH14"/>
    <mergeCell ref="AI24:AL24"/>
    <mergeCell ref="AM24:AP24"/>
    <mergeCell ref="AQ24:AV24"/>
    <mergeCell ref="AW24:AZ24"/>
    <mergeCell ref="BA15:BD15"/>
    <mergeCell ref="BE15:BH15"/>
    <mergeCell ref="AI16:AL16"/>
    <mergeCell ref="AM16:AP16"/>
    <mergeCell ref="BI14:BP14"/>
    <mergeCell ref="A24:J24"/>
    <mergeCell ref="K24:O24"/>
    <mergeCell ref="P24:S24"/>
    <mergeCell ref="T24:X24"/>
    <mergeCell ref="Y24:AB24"/>
    <mergeCell ref="AC24:AG24"/>
    <mergeCell ref="BA24:BD24"/>
    <mergeCell ref="BE24:BH24"/>
    <mergeCell ref="AW14:AZ14"/>
    <mergeCell ref="BI13:BO13"/>
    <mergeCell ref="A14:J14"/>
    <mergeCell ref="K14:O14"/>
    <mergeCell ref="P14:S14"/>
    <mergeCell ref="T14:X14"/>
    <mergeCell ref="Y14:AB14"/>
    <mergeCell ref="AC14:AG14"/>
    <mergeCell ref="AI14:AL14"/>
    <mergeCell ref="AM14:AP14"/>
    <mergeCell ref="AQ14:AV14"/>
    <mergeCell ref="BE13:BH13"/>
    <mergeCell ref="AW12:AZ12"/>
    <mergeCell ref="BA12:BD12"/>
    <mergeCell ref="BE12:BH12"/>
    <mergeCell ref="AI13:AL13"/>
    <mergeCell ref="AM13:AP13"/>
    <mergeCell ref="AQ13:AV13"/>
    <mergeCell ref="AW13:AZ13"/>
    <mergeCell ref="AQ12:AV12"/>
    <mergeCell ref="A13:J13"/>
    <mergeCell ref="K13:O13"/>
    <mergeCell ref="P13:S13"/>
    <mergeCell ref="T13:X13"/>
    <mergeCell ref="Y13:AB13"/>
    <mergeCell ref="AC13:AG13"/>
    <mergeCell ref="AM10:AP10"/>
    <mergeCell ref="BI11:BP11"/>
    <mergeCell ref="A12:J12"/>
    <mergeCell ref="K12:O12"/>
    <mergeCell ref="P12:S12"/>
    <mergeCell ref="T12:X12"/>
    <mergeCell ref="Y12:AB12"/>
    <mergeCell ref="AC12:AG12"/>
    <mergeCell ref="AI12:AL12"/>
    <mergeCell ref="AM12:AP12"/>
    <mergeCell ref="K10:O10"/>
    <mergeCell ref="BE11:BH11"/>
    <mergeCell ref="AW10:AZ10"/>
    <mergeCell ref="BE10:BH10"/>
    <mergeCell ref="AI11:AL11"/>
    <mergeCell ref="AM11:AP11"/>
    <mergeCell ref="AQ11:AV11"/>
    <mergeCell ref="AW11:AZ11"/>
    <mergeCell ref="AQ10:AV10"/>
    <mergeCell ref="AI10:AL10"/>
    <mergeCell ref="P7:S7"/>
    <mergeCell ref="BA10:BD10"/>
    <mergeCell ref="A11:J11"/>
    <mergeCell ref="K11:O11"/>
    <mergeCell ref="P11:S11"/>
    <mergeCell ref="T11:X11"/>
    <mergeCell ref="Y11:AB11"/>
    <mergeCell ref="AC11:AG11"/>
    <mergeCell ref="BA11:BD11"/>
    <mergeCell ref="A10:H10"/>
    <mergeCell ref="E6:G6"/>
    <mergeCell ref="P10:S10"/>
    <mergeCell ref="T10:X10"/>
    <mergeCell ref="Y10:AB10"/>
    <mergeCell ref="AC10:AG10"/>
    <mergeCell ref="BA6:BD6"/>
    <mergeCell ref="AC6:AG6"/>
    <mergeCell ref="AI6:AL6"/>
    <mergeCell ref="AM6:AP6"/>
    <mergeCell ref="AQ6:AV6"/>
    <mergeCell ref="A5:D5"/>
    <mergeCell ref="E5:G5"/>
    <mergeCell ref="H5:I5"/>
    <mergeCell ref="K5:O5"/>
    <mergeCell ref="AQ5:AV5"/>
    <mergeCell ref="AW5:AZ5"/>
    <mergeCell ref="P5:S5"/>
    <mergeCell ref="T5:X5"/>
    <mergeCell ref="Y5:AB5"/>
    <mergeCell ref="AM5:AP5"/>
    <mergeCell ref="AI5:AL5"/>
    <mergeCell ref="BE5:BH5"/>
    <mergeCell ref="AC5:AG5"/>
    <mergeCell ref="BA5:BD5"/>
    <mergeCell ref="A1:AG1"/>
    <mergeCell ref="AI1:BP1"/>
    <mergeCell ref="A3:J4"/>
    <mergeCell ref="K3:O4"/>
    <mergeCell ref="P3:X3"/>
    <mergeCell ref="Y3:AG3"/>
    <mergeCell ref="AI3:AZ3"/>
    <mergeCell ref="BA3:BH3"/>
    <mergeCell ref="T4:X4"/>
    <mergeCell ref="Y4:AB4"/>
    <mergeCell ref="P4:S4"/>
    <mergeCell ref="AM4:AP4"/>
    <mergeCell ref="AQ4:AV4"/>
    <mergeCell ref="AC4:AG4"/>
    <mergeCell ref="AI4:AL4"/>
    <mergeCell ref="AW4:AZ4"/>
    <mergeCell ref="AV34:AY34"/>
    <mergeCell ref="AZ34:BC34"/>
    <mergeCell ref="BD34:BG34"/>
    <mergeCell ref="BH34:BL34"/>
    <mergeCell ref="BI3:BP4"/>
    <mergeCell ref="BA4:BD4"/>
    <mergeCell ref="BE4:BH4"/>
    <mergeCell ref="BO5:BP5"/>
    <mergeCell ref="BI5:BL5"/>
    <mergeCell ref="BI10:BO10"/>
    <mergeCell ref="BD45:BG45"/>
    <mergeCell ref="BD35:BG35"/>
    <mergeCell ref="BH35:BL35"/>
    <mergeCell ref="AQ36:AU36"/>
    <mergeCell ref="AV36:AY36"/>
    <mergeCell ref="AZ36:BC36"/>
    <mergeCell ref="BD36:BG36"/>
    <mergeCell ref="BH36:BL36"/>
    <mergeCell ref="BH45:BL45"/>
    <mergeCell ref="AQ43:AU43"/>
    <mergeCell ref="BM45:BP45"/>
    <mergeCell ref="AZ46:BC46"/>
    <mergeCell ref="BH40:BL40"/>
    <mergeCell ref="AZ44:BC44"/>
    <mergeCell ref="BD44:BG44"/>
    <mergeCell ref="BH44:BL44"/>
    <mergeCell ref="AZ45:BC45"/>
    <mergeCell ref="BH41:BL41"/>
    <mergeCell ref="AZ42:BC42"/>
    <mergeCell ref="BD42:BG42"/>
    <mergeCell ref="AV43:AY43"/>
    <mergeCell ref="AZ43:BC43"/>
    <mergeCell ref="BD43:BG43"/>
    <mergeCell ref="BH43:BL43"/>
    <mergeCell ref="BH39:BL39"/>
    <mergeCell ref="AZ40:BC40"/>
    <mergeCell ref="BH42:BL42"/>
    <mergeCell ref="AV37:AY37"/>
    <mergeCell ref="AZ37:BC37"/>
    <mergeCell ref="BD37:BG37"/>
    <mergeCell ref="BH37:BL37"/>
    <mergeCell ref="BD38:BG38"/>
    <mergeCell ref="BH38:BL38"/>
    <mergeCell ref="AZ38:BC38"/>
    <mergeCell ref="BI12:BP12"/>
    <mergeCell ref="BA13:BD13"/>
    <mergeCell ref="BD40:BG40"/>
    <mergeCell ref="A6:D6"/>
    <mergeCell ref="H6:I6"/>
    <mergeCell ref="AZ39:BC39"/>
    <mergeCell ref="BD39:BG39"/>
    <mergeCell ref="AQ37:AU37"/>
    <mergeCell ref="AQ38:AU38"/>
    <mergeCell ref="AV38:AY38"/>
    <mergeCell ref="AQ35:AU35"/>
    <mergeCell ref="BO6:BP6"/>
    <mergeCell ref="Y6:AB6"/>
    <mergeCell ref="AW6:AZ6"/>
    <mergeCell ref="BI6:BL6"/>
    <mergeCell ref="K6:O6"/>
    <mergeCell ref="P6:S6"/>
    <mergeCell ref="T6:X6"/>
    <mergeCell ref="BE6:BH6"/>
    <mergeCell ref="AQ7:AV7"/>
    <mergeCell ref="A7:D7"/>
    <mergeCell ref="E7:G7"/>
    <mergeCell ref="H7:I7"/>
    <mergeCell ref="K7:O7"/>
    <mergeCell ref="AV35:AY35"/>
    <mergeCell ref="AZ35:BC35"/>
    <mergeCell ref="AW7:AZ7"/>
    <mergeCell ref="BA7:BD7"/>
    <mergeCell ref="A9:D9"/>
    <mergeCell ref="E9:G9"/>
    <mergeCell ref="BE7:BH7"/>
    <mergeCell ref="BI7:BL7"/>
    <mergeCell ref="BO7:BP7"/>
    <mergeCell ref="T7:X7"/>
    <mergeCell ref="Y7:AB7"/>
    <mergeCell ref="AC7:AG7"/>
    <mergeCell ref="AI7:AL7"/>
    <mergeCell ref="AM7:AP7"/>
    <mergeCell ref="H9:I9"/>
    <mergeCell ref="K9:O9"/>
    <mergeCell ref="P9:S9"/>
    <mergeCell ref="T9:X9"/>
    <mergeCell ref="BA9:BD9"/>
    <mergeCell ref="BE9:BH9"/>
    <mergeCell ref="BI9:BL9"/>
    <mergeCell ref="BO9:BP9"/>
    <mergeCell ref="Y9:AB9"/>
    <mergeCell ref="AC9:AG9"/>
    <mergeCell ref="AI9:AL9"/>
    <mergeCell ref="AM9:AP9"/>
    <mergeCell ref="AQ9:AV9"/>
    <mergeCell ref="AW9:AZ9"/>
    <mergeCell ref="A8:D8"/>
    <mergeCell ref="E8:G8"/>
    <mergeCell ref="H8:I8"/>
    <mergeCell ref="K8:O8"/>
    <mergeCell ref="P8:S8"/>
    <mergeCell ref="T8:X8"/>
    <mergeCell ref="BA8:BD8"/>
    <mergeCell ref="BE8:BH8"/>
    <mergeCell ref="BI8:BL8"/>
    <mergeCell ref="BO8:BP8"/>
    <mergeCell ref="Y8:AB8"/>
    <mergeCell ref="AC8:AG8"/>
    <mergeCell ref="AI8:AL8"/>
    <mergeCell ref="AM8:AP8"/>
    <mergeCell ref="AQ8:AV8"/>
    <mergeCell ref="AW8:AZ8"/>
    <mergeCell ref="A30:AG30"/>
    <mergeCell ref="A31:I31"/>
    <mergeCell ref="A32:E33"/>
    <mergeCell ref="F32:I33"/>
    <mergeCell ref="J32:M33"/>
    <mergeCell ref="N32:Q33"/>
    <mergeCell ref="R32:U33"/>
    <mergeCell ref="V32:Y33"/>
    <mergeCell ref="Z32:AC33"/>
    <mergeCell ref="AD32:AG33"/>
    <mergeCell ref="AM32:AP33"/>
    <mergeCell ref="AQ32:AU33"/>
    <mergeCell ref="AV32:AY33"/>
    <mergeCell ref="AZ32:BC33"/>
    <mergeCell ref="BD32:BG33"/>
    <mergeCell ref="BH32:BL33"/>
    <mergeCell ref="BM32:BP33"/>
    <mergeCell ref="BM35:BP35"/>
    <mergeCell ref="BM37:BP37"/>
    <mergeCell ref="BM39:BP39"/>
    <mergeCell ref="BM41:BP41"/>
    <mergeCell ref="BM43:BP43"/>
    <mergeCell ref="AM46:AP46"/>
    <mergeCell ref="AQ46:AU46"/>
    <mergeCell ref="AV46:AY46"/>
    <mergeCell ref="A46:B46"/>
    <mergeCell ref="F46:I46"/>
    <mergeCell ref="J46:M46"/>
    <mergeCell ref="N46:Q46"/>
    <mergeCell ref="R46:U46"/>
    <mergeCell ref="V46:Y46"/>
    <mergeCell ref="BD46:BG46"/>
    <mergeCell ref="BH46:BL46"/>
    <mergeCell ref="V47:Y47"/>
    <mergeCell ref="Z47:AC47"/>
    <mergeCell ref="BJ47:BP47"/>
    <mergeCell ref="V48:Y48"/>
    <mergeCell ref="Z48:AC48"/>
    <mergeCell ref="Z46:AC46"/>
    <mergeCell ref="AD46:AG46"/>
    <mergeCell ref="AI46:AL4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9" orientation="portrait" r:id="rId1"/>
  <headerFooter scaleWithDoc="0" alignWithMargins="0">
    <oddFooter>&amp;C&amp;P</oddFooter>
  </headerFooter>
  <colBreaks count="1" manualBreakCount="1">
    <brk id="34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Z40"/>
  <sheetViews>
    <sheetView showGridLines="0" tabSelected="1" zoomScaleNormal="100" workbookViewId="0">
      <selection activeCell="F11" sqref="F11:L11"/>
    </sheetView>
  </sheetViews>
  <sheetFormatPr defaultColWidth="3.625" defaultRowHeight="21.95" customHeight="1"/>
  <cols>
    <col min="1" max="7" width="3.625" style="27"/>
    <col min="8" max="8" width="5.375" style="27" bestFit="1" customWidth="1"/>
    <col min="9" max="17" width="3.625" style="27"/>
    <col min="18" max="18" width="3.875" style="27" bestFit="1" customWidth="1"/>
    <col min="19" max="22" width="3.625" style="27"/>
    <col min="23" max="23" width="5" style="27" bestFit="1" customWidth="1"/>
    <col min="24" max="25" width="3.625" style="27"/>
    <col min="26" max="26" width="5.5" style="27" bestFit="1" customWidth="1"/>
    <col min="27" max="28" width="9.625" style="27" customWidth="1"/>
    <col min="29" max="16384" width="3.625" style="27"/>
  </cols>
  <sheetData>
    <row r="1" spans="1:26" ht="24.95" customHeight="1">
      <c r="A1" s="250" t="s">
        <v>166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6" ht="14.1" customHeight="1" thickBot="1">
      <c r="F2" s="65"/>
      <c r="G2" s="65"/>
      <c r="H2" s="65"/>
      <c r="I2" s="65"/>
      <c r="J2" s="65"/>
      <c r="K2" s="32"/>
      <c r="L2" s="32"/>
      <c r="M2" s="32"/>
      <c r="N2" s="32"/>
      <c r="O2" s="32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6" ht="21.95" customHeight="1">
      <c r="A3" s="309" t="s">
        <v>55</v>
      </c>
      <c r="B3" s="310"/>
      <c r="C3" s="310"/>
      <c r="D3" s="310"/>
      <c r="E3" s="310"/>
      <c r="F3" s="449" t="s">
        <v>183</v>
      </c>
      <c r="G3" s="449"/>
      <c r="H3" s="449"/>
      <c r="I3" s="449"/>
      <c r="J3" s="376"/>
      <c r="K3" s="310" t="s">
        <v>185</v>
      </c>
      <c r="L3" s="310"/>
      <c r="M3" s="310"/>
      <c r="N3" s="310"/>
      <c r="O3" s="310"/>
      <c r="P3" s="310" t="s">
        <v>191</v>
      </c>
      <c r="Q3" s="310"/>
      <c r="R3" s="310"/>
      <c r="S3" s="310"/>
      <c r="T3" s="310"/>
      <c r="U3" s="319" t="s">
        <v>277</v>
      </c>
      <c r="V3" s="316"/>
      <c r="W3" s="316"/>
      <c r="X3" s="316"/>
      <c r="Y3" s="316"/>
      <c r="Z3" s="32"/>
    </row>
    <row r="4" spans="1:26" s="34" customFormat="1" ht="21.95" customHeight="1">
      <c r="A4" s="444" t="s">
        <v>98</v>
      </c>
      <c r="B4" s="444"/>
      <c r="C4" s="444"/>
      <c r="D4" s="444"/>
      <c r="E4" s="445"/>
      <c r="F4" s="446">
        <f>SUM(F6:H24)</f>
        <v>4411</v>
      </c>
      <c r="G4" s="446"/>
      <c r="H4" s="446"/>
      <c r="I4" s="448">
        <f>SUM(I6:J24)</f>
        <v>-77</v>
      </c>
      <c r="J4" s="448"/>
      <c r="K4" s="152">
        <v>4381</v>
      </c>
      <c r="L4" s="152"/>
      <c r="M4" s="152"/>
      <c r="N4" s="393">
        <v>-81</v>
      </c>
      <c r="O4" s="393"/>
      <c r="P4" s="152">
        <v>4342</v>
      </c>
      <c r="Q4" s="152"/>
      <c r="R4" s="152"/>
      <c r="S4" s="448">
        <v>-76</v>
      </c>
      <c r="T4" s="448"/>
      <c r="U4" s="446">
        <v>4385</v>
      </c>
      <c r="V4" s="446"/>
      <c r="W4" s="446"/>
      <c r="X4" s="448">
        <v>-79</v>
      </c>
      <c r="Y4" s="448"/>
    </row>
    <row r="5" spans="1:26" ht="21.95" customHeight="1">
      <c r="A5" s="318"/>
      <c r="B5" s="318"/>
      <c r="C5" s="318"/>
      <c r="D5" s="318"/>
      <c r="E5" s="447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85"/>
      <c r="V5" s="185"/>
      <c r="W5" s="185"/>
      <c r="X5" s="385"/>
      <c r="Y5" s="385"/>
    </row>
    <row r="6" spans="1:26" ht="21.95" customHeight="1">
      <c r="A6" s="438" t="s">
        <v>57</v>
      </c>
      <c r="B6" s="438"/>
      <c r="C6" s="438"/>
      <c r="D6" s="438"/>
      <c r="E6" s="439"/>
      <c r="F6" s="198">
        <v>237</v>
      </c>
      <c r="G6" s="198"/>
      <c r="H6" s="198"/>
      <c r="I6" s="198">
        <v>-8</v>
      </c>
      <c r="J6" s="198"/>
      <c r="K6" s="198">
        <v>242</v>
      </c>
      <c r="L6" s="198"/>
      <c r="M6" s="198"/>
      <c r="N6" s="198">
        <v>-9</v>
      </c>
      <c r="O6" s="198"/>
      <c r="P6" s="198">
        <v>238</v>
      </c>
      <c r="Q6" s="198"/>
      <c r="R6" s="198"/>
      <c r="S6" s="198">
        <v>-8</v>
      </c>
      <c r="T6" s="198"/>
      <c r="U6" s="185">
        <v>242</v>
      </c>
      <c r="V6" s="185"/>
      <c r="W6" s="185"/>
      <c r="X6" s="385">
        <v>-8</v>
      </c>
      <c r="Y6" s="385"/>
    </row>
    <row r="7" spans="1:26" ht="21.95" customHeight="1">
      <c r="A7" s="450" t="s">
        <v>58</v>
      </c>
      <c r="B7" s="450"/>
      <c r="C7" s="450"/>
      <c r="D7" s="450"/>
      <c r="E7" s="451"/>
      <c r="F7" s="213">
        <v>2294</v>
      </c>
      <c r="G7" s="213"/>
      <c r="H7" s="213"/>
      <c r="I7" s="198">
        <v>-1</v>
      </c>
      <c r="J7" s="198"/>
      <c r="K7" s="213">
        <v>2291</v>
      </c>
      <c r="L7" s="213"/>
      <c r="M7" s="213"/>
      <c r="N7" s="198">
        <v>-1</v>
      </c>
      <c r="O7" s="198"/>
      <c r="P7" s="213">
        <v>2292</v>
      </c>
      <c r="Q7" s="213"/>
      <c r="R7" s="213"/>
      <c r="S7" s="198">
        <v>-1</v>
      </c>
      <c r="T7" s="198"/>
      <c r="U7" s="152">
        <v>2292</v>
      </c>
      <c r="V7" s="152"/>
      <c r="W7" s="152"/>
      <c r="X7" s="385">
        <v>-1</v>
      </c>
      <c r="Y7" s="385"/>
    </row>
    <row r="8" spans="1:26" ht="21.95" customHeight="1">
      <c r="A8" s="438" t="s">
        <v>102</v>
      </c>
      <c r="B8" s="438"/>
      <c r="C8" s="438"/>
      <c r="D8" s="438"/>
      <c r="E8" s="439"/>
      <c r="F8" s="198">
        <v>45</v>
      </c>
      <c r="G8" s="198"/>
      <c r="H8" s="198"/>
      <c r="I8" s="198">
        <v>-2</v>
      </c>
      <c r="J8" s="198"/>
      <c r="K8" s="198">
        <v>45</v>
      </c>
      <c r="L8" s="198"/>
      <c r="M8" s="198"/>
      <c r="N8" s="198">
        <v>-2</v>
      </c>
      <c r="O8" s="198"/>
      <c r="P8" s="198">
        <v>45</v>
      </c>
      <c r="Q8" s="198"/>
      <c r="R8" s="198"/>
      <c r="S8" s="198">
        <v>-2</v>
      </c>
      <c r="T8" s="198"/>
      <c r="U8" s="185">
        <v>45</v>
      </c>
      <c r="V8" s="185"/>
      <c r="W8" s="185"/>
      <c r="X8" s="385">
        <v>-2</v>
      </c>
      <c r="Y8" s="385"/>
    </row>
    <row r="9" spans="1:26" ht="21.95" customHeight="1">
      <c r="A9" s="438" t="s">
        <v>59</v>
      </c>
      <c r="B9" s="438"/>
      <c r="C9" s="438"/>
      <c r="D9" s="438"/>
      <c r="E9" s="439"/>
      <c r="F9" s="198">
        <v>163</v>
      </c>
      <c r="G9" s="198"/>
      <c r="H9" s="198"/>
      <c r="I9" s="198">
        <v>-2</v>
      </c>
      <c r="J9" s="198"/>
      <c r="K9" s="198">
        <v>164</v>
      </c>
      <c r="L9" s="198"/>
      <c r="M9" s="198"/>
      <c r="N9" s="198">
        <v>-2</v>
      </c>
      <c r="O9" s="198"/>
      <c r="P9" s="198">
        <v>164</v>
      </c>
      <c r="Q9" s="198"/>
      <c r="R9" s="198"/>
      <c r="S9" s="198">
        <v>-2</v>
      </c>
      <c r="T9" s="198"/>
      <c r="U9" s="185">
        <v>164</v>
      </c>
      <c r="V9" s="185"/>
      <c r="W9" s="185"/>
      <c r="X9" s="385">
        <v>-2</v>
      </c>
      <c r="Y9" s="385"/>
    </row>
    <row r="10" spans="1:26" ht="21.95" customHeight="1">
      <c r="A10" s="438" t="s">
        <v>103</v>
      </c>
      <c r="B10" s="438"/>
      <c r="C10" s="438"/>
      <c r="D10" s="438"/>
      <c r="E10" s="439"/>
      <c r="F10" s="198">
        <v>3</v>
      </c>
      <c r="G10" s="198"/>
      <c r="H10" s="198"/>
      <c r="I10" s="198">
        <v>-3</v>
      </c>
      <c r="J10" s="198"/>
      <c r="K10" s="198">
        <v>3</v>
      </c>
      <c r="L10" s="198"/>
      <c r="M10" s="198"/>
      <c r="N10" s="198">
        <v>-3</v>
      </c>
      <c r="O10" s="198"/>
      <c r="P10" s="198">
        <v>3</v>
      </c>
      <c r="Q10" s="198"/>
      <c r="R10" s="198"/>
      <c r="S10" s="198">
        <v>-3</v>
      </c>
      <c r="T10" s="198"/>
      <c r="U10" s="185">
        <v>3</v>
      </c>
      <c r="V10" s="185"/>
      <c r="W10" s="185"/>
      <c r="X10" s="385">
        <v>-3</v>
      </c>
      <c r="Y10" s="385"/>
    </row>
    <row r="11" spans="1:26" ht="21.95" customHeight="1">
      <c r="A11" s="438" t="s">
        <v>62</v>
      </c>
      <c r="B11" s="438"/>
      <c r="C11" s="438"/>
      <c r="D11" s="438"/>
      <c r="E11" s="439"/>
      <c r="F11" s="198">
        <v>13</v>
      </c>
      <c r="G11" s="198"/>
      <c r="H11" s="198"/>
      <c r="I11" s="198">
        <v>-12</v>
      </c>
      <c r="J11" s="198"/>
      <c r="K11" s="198">
        <v>13</v>
      </c>
      <c r="L11" s="198"/>
      <c r="M11" s="198"/>
      <c r="N11" s="198">
        <v>-12</v>
      </c>
      <c r="O11" s="198"/>
      <c r="P11" s="198">
        <v>13</v>
      </c>
      <c r="Q11" s="198"/>
      <c r="R11" s="198"/>
      <c r="S11" s="198">
        <v>-12</v>
      </c>
      <c r="T11" s="198"/>
      <c r="U11" s="185">
        <v>13</v>
      </c>
      <c r="V11" s="185"/>
      <c r="W11" s="185"/>
      <c r="X11" s="385">
        <v>-12</v>
      </c>
      <c r="Y11" s="385"/>
    </row>
    <row r="12" spans="1:26" ht="21.95" customHeight="1">
      <c r="A12" s="438" t="s">
        <v>104</v>
      </c>
      <c r="B12" s="438"/>
      <c r="C12" s="438"/>
      <c r="D12" s="438"/>
      <c r="E12" s="439"/>
      <c r="F12" s="198" t="s">
        <v>278</v>
      </c>
      <c r="G12" s="198"/>
      <c r="H12" s="198"/>
      <c r="I12" s="198"/>
      <c r="J12" s="198"/>
      <c r="K12" s="198" t="s">
        <v>278</v>
      </c>
      <c r="L12" s="198"/>
      <c r="M12" s="198"/>
      <c r="N12" s="198"/>
      <c r="O12" s="198"/>
      <c r="P12" s="198" t="s">
        <v>278</v>
      </c>
      <c r="Q12" s="198"/>
      <c r="R12" s="198"/>
      <c r="S12" s="198"/>
      <c r="T12" s="198"/>
      <c r="U12" s="185" t="s">
        <v>51</v>
      </c>
      <c r="V12" s="185"/>
      <c r="W12" s="185"/>
      <c r="X12" s="385"/>
      <c r="Y12" s="385"/>
    </row>
    <row r="13" spans="1:26" ht="21.95" customHeight="1">
      <c r="A13" s="438" t="s">
        <v>63</v>
      </c>
      <c r="B13" s="438"/>
      <c r="C13" s="438"/>
      <c r="D13" s="438"/>
      <c r="E13" s="439"/>
      <c r="F13" s="198">
        <v>113</v>
      </c>
      <c r="G13" s="198"/>
      <c r="H13" s="198"/>
      <c r="I13" s="198">
        <v>-15</v>
      </c>
      <c r="J13" s="198"/>
      <c r="K13" s="198">
        <v>114</v>
      </c>
      <c r="L13" s="198"/>
      <c r="M13" s="198"/>
      <c r="N13" s="198">
        <v>-15</v>
      </c>
      <c r="O13" s="198"/>
      <c r="P13" s="198">
        <v>116</v>
      </c>
      <c r="Q13" s="198"/>
      <c r="R13" s="198"/>
      <c r="S13" s="198">
        <v>-15</v>
      </c>
      <c r="T13" s="198"/>
      <c r="U13" s="185">
        <v>117</v>
      </c>
      <c r="V13" s="185"/>
      <c r="W13" s="185"/>
      <c r="X13" s="385">
        <v>-15</v>
      </c>
      <c r="Y13" s="385"/>
    </row>
    <row r="14" spans="1:26" ht="21.95" customHeight="1">
      <c r="A14" s="438" t="s">
        <v>60</v>
      </c>
      <c r="B14" s="438"/>
      <c r="C14" s="438"/>
      <c r="D14" s="438"/>
      <c r="E14" s="439"/>
      <c r="F14" s="198">
        <v>15</v>
      </c>
      <c r="G14" s="198"/>
      <c r="H14" s="198"/>
      <c r="I14" s="198">
        <v>-2</v>
      </c>
      <c r="J14" s="198"/>
      <c r="K14" s="198">
        <v>15</v>
      </c>
      <c r="L14" s="198"/>
      <c r="M14" s="198"/>
      <c r="N14" s="198">
        <v>-2</v>
      </c>
      <c r="O14" s="198"/>
      <c r="P14" s="198">
        <v>15</v>
      </c>
      <c r="Q14" s="198"/>
      <c r="R14" s="198"/>
      <c r="S14" s="198">
        <v>-2</v>
      </c>
      <c r="T14" s="198"/>
      <c r="U14" s="185">
        <v>15</v>
      </c>
      <c r="V14" s="185"/>
      <c r="W14" s="185"/>
      <c r="X14" s="385">
        <v>-2</v>
      </c>
      <c r="Y14" s="385"/>
    </row>
    <row r="15" spans="1:26" ht="21.95" customHeight="1">
      <c r="A15" s="438" t="s">
        <v>61</v>
      </c>
      <c r="B15" s="438"/>
      <c r="C15" s="438"/>
      <c r="D15" s="438"/>
      <c r="E15" s="439"/>
      <c r="F15" s="198">
        <v>47</v>
      </c>
      <c r="G15" s="198"/>
      <c r="H15" s="198"/>
      <c r="I15" s="198">
        <v>-2</v>
      </c>
      <c r="J15" s="198"/>
      <c r="K15" s="198">
        <v>47</v>
      </c>
      <c r="L15" s="198"/>
      <c r="M15" s="198"/>
      <c r="N15" s="198">
        <v>-2</v>
      </c>
      <c r="O15" s="198"/>
      <c r="P15" s="198">
        <v>47</v>
      </c>
      <c r="Q15" s="198"/>
      <c r="R15" s="198"/>
      <c r="S15" s="198">
        <v>-2</v>
      </c>
      <c r="T15" s="198"/>
      <c r="U15" s="185">
        <v>47</v>
      </c>
      <c r="V15" s="185"/>
      <c r="W15" s="185"/>
      <c r="X15" s="385">
        <v>-2</v>
      </c>
      <c r="Y15" s="385"/>
    </row>
    <row r="16" spans="1:26" ht="21.95" customHeight="1">
      <c r="A16" s="438" t="s">
        <v>105</v>
      </c>
      <c r="B16" s="438"/>
      <c r="C16" s="438"/>
      <c r="D16" s="438"/>
      <c r="E16" s="439"/>
      <c r="F16" s="198">
        <v>24</v>
      </c>
      <c r="G16" s="198"/>
      <c r="H16" s="198"/>
      <c r="I16" s="198">
        <v>-1</v>
      </c>
      <c r="J16" s="198"/>
      <c r="K16" s="198">
        <v>24</v>
      </c>
      <c r="L16" s="198"/>
      <c r="M16" s="198"/>
      <c r="N16" s="198">
        <v>-1</v>
      </c>
      <c r="O16" s="198"/>
      <c r="P16" s="198">
        <v>24</v>
      </c>
      <c r="Q16" s="198"/>
      <c r="R16" s="198"/>
      <c r="S16" s="198">
        <v>-1</v>
      </c>
      <c r="T16" s="198"/>
      <c r="U16" s="185">
        <v>25</v>
      </c>
      <c r="V16" s="185"/>
      <c r="W16" s="185"/>
      <c r="X16" s="385">
        <v>-1</v>
      </c>
      <c r="Y16" s="385"/>
    </row>
    <row r="17" spans="1:25" ht="21.95" customHeight="1">
      <c r="A17" s="438" t="s">
        <v>106</v>
      </c>
      <c r="B17" s="438"/>
      <c r="C17" s="438"/>
      <c r="D17" s="438"/>
      <c r="E17" s="439"/>
      <c r="F17" s="198" t="s">
        <v>279</v>
      </c>
      <c r="G17" s="198"/>
      <c r="H17" s="198"/>
      <c r="I17" s="198"/>
      <c r="J17" s="198"/>
      <c r="K17" s="198" t="s">
        <v>279</v>
      </c>
      <c r="L17" s="198"/>
      <c r="M17" s="198"/>
      <c r="N17" s="198"/>
      <c r="O17" s="198"/>
      <c r="P17" s="198" t="s">
        <v>279</v>
      </c>
      <c r="Q17" s="198"/>
      <c r="R17" s="198"/>
      <c r="S17" s="198"/>
      <c r="T17" s="198"/>
      <c r="U17" s="185" t="s">
        <v>51</v>
      </c>
      <c r="V17" s="185"/>
      <c r="W17" s="185"/>
      <c r="X17" s="385"/>
      <c r="Y17" s="385"/>
    </row>
    <row r="18" spans="1:25" ht="21.95" customHeight="1">
      <c r="A18" s="438" t="s">
        <v>107</v>
      </c>
      <c r="B18" s="438"/>
      <c r="C18" s="438"/>
      <c r="D18" s="438"/>
      <c r="E18" s="439"/>
      <c r="F18" s="198">
        <v>975</v>
      </c>
      <c r="G18" s="198"/>
      <c r="H18" s="198"/>
      <c r="I18" s="198">
        <v>-18</v>
      </c>
      <c r="J18" s="198"/>
      <c r="K18" s="198">
        <v>941</v>
      </c>
      <c r="L18" s="198"/>
      <c r="M18" s="198"/>
      <c r="N18" s="198">
        <v>-21</v>
      </c>
      <c r="O18" s="198"/>
      <c r="P18" s="198">
        <v>903</v>
      </c>
      <c r="Q18" s="198"/>
      <c r="R18" s="198"/>
      <c r="S18" s="198">
        <v>-17</v>
      </c>
      <c r="T18" s="198"/>
      <c r="U18" s="185">
        <v>939</v>
      </c>
      <c r="V18" s="185"/>
      <c r="W18" s="185"/>
      <c r="X18" s="385">
        <v>-19</v>
      </c>
      <c r="Y18" s="385"/>
    </row>
    <row r="19" spans="1:25" ht="21.95" customHeight="1">
      <c r="A19" s="438" t="s">
        <v>108</v>
      </c>
      <c r="B19" s="438"/>
      <c r="C19" s="438"/>
      <c r="D19" s="438"/>
      <c r="E19" s="439"/>
      <c r="F19" s="198">
        <v>4</v>
      </c>
      <c r="G19" s="198"/>
      <c r="H19" s="198"/>
      <c r="I19" s="452"/>
      <c r="J19" s="198"/>
      <c r="K19" s="198">
        <v>4</v>
      </c>
      <c r="L19" s="198"/>
      <c r="M19" s="198"/>
      <c r="N19" s="452"/>
      <c r="O19" s="198"/>
      <c r="P19" s="198">
        <v>4</v>
      </c>
      <c r="Q19" s="198"/>
      <c r="R19" s="198"/>
      <c r="S19" s="452"/>
      <c r="T19" s="198"/>
      <c r="U19" s="185">
        <v>4</v>
      </c>
      <c r="V19" s="185"/>
      <c r="W19" s="185"/>
      <c r="X19" s="437"/>
      <c r="Y19" s="437"/>
    </row>
    <row r="20" spans="1:25" ht="11.25" customHeight="1">
      <c r="A20" s="438"/>
      <c r="B20" s="438"/>
      <c r="C20" s="438"/>
      <c r="D20" s="438"/>
      <c r="E20" s="439"/>
      <c r="F20" s="198"/>
      <c r="G20" s="198"/>
      <c r="H20" s="198"/>
      <c r="I20" s="452"/>
      <c r="J20" s="452"/>
      <c r="K20" s="198"/>
      <c r="L20" s="198"/>
      <c r="M20" s="198"/>
      <c r="N20" s="452"/>
      <c r="O20" s="452"/>
      <c r="P20" s="198">
        <v>4013</v>
      </c>
      <c r="Q20" s="198"/>
      <c r="R20" s="198"/>
      <c r="S20" s="452"/>
      <c r="T20" s="452"/>
      <c r="U20" s="185"/>
      <c r="V20" s="185"/>
      <c r="W20" s="185"/>
      <c r="X20" s="437"/>
      <c r="Y20" s="437"/>
    </row>
    <row r="21" spans="1:25" ht="21.95" customHeight="1">
      <c r="A21" s="438" t="s">
        <v>64</v>
      </c>
      <c r="B21" s="438"/>
      <c r="C21" s="438"/>
      <c r="D21" s="438"/>
      <c r="E21" s="439"/>
      <c r="F21" s="198">
        <v>405</v>
      </c>
      <c r="G21" s="198"/>
      <c r="H21" s="198"/>
      <c r="I21" s="198">
        <v>-10</v>
      </c>
      <c r="J21" s="198"/>
      <c r="K21" s="198">
        <v>405</v>
      </c>
      <c r="L21" s="198"/>
      <c r="M21" s="198"/>
      <c r="N21" s="198">
        <v>-10</v>
      </c>
      <c r="O21" s="198"/>
      <c r="P21" s="198">
        <v>405</v>
      </c>
      <c r="Q21" s="198"/>
      <c r="R21" s="198"/>
      <c r="S21" s="198">
        <v>-10</v>
      </c>
      <c r="T21" s="198"/>
      <c r="U21" s="185">
        <v>405</v>
      </c>
      <c r="V21" s="185"/>
      <c r="W21" s="185"/>
      <c r="X21" s="385">
        <v>-10</v>
      </c>
      <c r="Y21" s="385"/>
    </row>
    <row r="22" spans="1:25" ht="21.95" customHeight="1">
      <c r="A22" s="438" t="s">
        <v>65</v>
      </c>
      <c r="B22" s="438"/>
      <c r="C22" s="438"/>
      <c r="D22" s="438"/>
      <c r="E22" s="439"/>
      <c r="F22" s="185">
        <v>63</v>
      </c>
      <c r="G22" s="185"/>
      <c r="H22" s="185"/>
      <c r="I22" s="437"/>
      <c r="J22" s="385"/>
      <c r="K22" s="185">
        <v>63</v>
      </c>
      <c r="L22" s="185"/>
      <c r="M22" s="185"/>
      <c r="N22" s="437"/>
      <c r="O22" s="385"/>
      <c r="P22" s="185">
        <v>63</v>
      </c>
      <c r="Q22" s="185"/>
      <c r="R22" s="185"/>
      <c r="S22" s="437"/>
      <c r="T22" s="385"/>
      <c r="U22" s="185">
        <v>63</v>
      </c>
      <c r="V22" s="185"/>
      <c r="W22" s="185"/>
      <c r="X22" s="437"/>
      <c r="Y22" s="437"/>
    </row>
    <row r="23" spans="1:25" ht="21.95" customHeight="1">
      <c r="A23" s="438" t="s">
        <v>110</v>
      </c>
      <c r="B23" s="438"/>
      <c r="C23" s="438"/>
      <c r="D23" s="438"/>
      <c r="E23" s="439"/>
      <c r="F23" s="185">
        <v>9</v>
      </c>
      <c r="G23" s="185"/>
      <c r="H23" s="185"/>
      <c r="I23" s="437"/>
      <c r="J23" s="385"/>
      <c r="K23" s="185">
        <v>9</v>
      </c>
      <c r="L23" s="185"/>
      <c r="M23" s="185"/>
      <c r="N23" s="437"/>
      <c r="O23" s="385"/>
      <c r="P23" s="185">
        <v>9</v>
      </c>
      <c r="Q23" s="185"/>
      <c r="R23" s="185"/>
      <c r="S23" s="437"/>
      <c r="T23" s="385"/>
      <c r="U23" s="185">
        <v>9</v>
      </c>
      <c r="V23" s="185"/>
      <c r="W23" s="185"/>
      <c r="X23" s="437"/>
      <c r="Y23" s="437"/>
    </row>
    <row r="24" spans="1:25" ht="21.95" customHeight="1">
      <c r="A24" s="438" t="s">
        <v>109</v>
      </c>
      <c r="B24" s="438"/>
      <c r="C24" s="438"/>
      <c r="D24" s="438"/>
      <c r="E24" s="439"/>
      <c r="F24" s="185">
        <v>1</v>
      </c>
      <c r="G24" s="185"/>
      <c r="H24" s="185"/>
      <c r="I24" s="437">
        <v>-1</v>
      </c>
      <c r="J24" s="385"/>
      <c r="K24" s="185">
        <v>1</v>
      </c>
      <c r="L24" s="185"/>
      <c r="M24" s="185"/>
      <c r="N24" s="437">
        <v>-1</v>
      </c>
      <c r="O24" s="385"/>
      <c r="P24" s="185">
        <v>1</v>
      </c>
      <c r="Q24" s="185"/>
      <c r="R24" s="185"/>
      <c r="S24" s="437">
        <v>-1</v>
      </c>
      <c r="T24" s="385"/>
      <c r="U24" s="185">
        <v>2</v>
      </c>
      <c r="V24" s="185"/>
      <c r="W24" s="185"/>
      <c r="X24" s="437">
        <v>-2</v>
      </c>
      <c r="Y24" s="437"/>
    </row>
    <row r="25" spans="1:25" ht="11.25" customHeight="1" thickBot="1">
      <c r="A25" s="453"/>
      <c r="B25" s="453"/>
      <c r="C25" s="453"/>
      <c r="D25" s="453"/>
      <c r="E25" s="45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148"/>
      <c r="V25" s="148"/>
      <c r="W25" s="148"/>
      <c r="X25" s="455"/>
      <c r="Y25" s="455"/>
    </row>
    <row r="26" spans="1:25" ht="18.75" customHeight="1">
      <c r="A26" s="71" t="s">
        <v>280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T26" s="108"/>
      <c r="U26" s="71"/>
      <c r="V26" s="71"/>
      <c r="W26" s="71"/>
      <c r="X26" s="71"/>
      <c r="Y26" s="108" t="s">
        <v>281</v>
      </c>
    </row>
    <row r="27" spans="1:25" ht="18.75" customHeight="1">
      <c r="A27" s="342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</row>
    <row r="28" spans="1:25" ht="18.75" customHeight="1">
      <c r="A28" s="342" t="s">
        <v>114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</row>
    <row r="29" spans="1:25" ht="18.75" customHeight="1">
      <c r="A29" s="342" t="s">
        <v>113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</row>
    <row r="30" spans="1:25" ht="21.95" customHeight="1">
      <c r="A30" s="250" t="s">
        <v>167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</row>
    <row r="31" spans="1:25" ht="21.95" customHeight="1" thickBot="1">
      <c r="A31" s="170" t="s">
        <v>13</v>
      </c>
      <c r="B31" s="182"/>
      <c r="C31" s="182"/>
      <c r="D31" s="182"/>
    </row>
    <row r="32" spans="1:25" ht="21.95" customHeight="1">
      <c r="A32" s="309" t="s">
        <v>134</v>
      </c>
      <c r="B32" s="440"/>
      <c r="C32" s="440"/>
      <c r="D32" s="440"/>
      <c r="E32" s="440"/>
      <c r="F32" s="310" t="s">
        <v>12</v>
      </c>
      <c r="G32" s="310"/>
      <c r="H32" s="310"/>
      <c r="I32" s="310"/>
      <c r="J32" s="310"/>
      <c r="K32" s="310" t="s">
        <v>14</v>
      </c>
      <c r="L32" s="310"/>
      <c r="M32" s="310"/>
      <c r="N32" s="310"/>
      <c r="O32" s="310"/>
      <c r="P32" s="310" t="s">
        <v>15</v>
      </c>
      <c r="Q32" s="310"/>
      <c r="R32" s="310"/>
      <c r="S32" s="310"/>
      <c r="T32" s="310"/>
      <c r="U32" s="310" t="s">
        <v>16</v>
      </c>
      <c r="V32" s="310"/>
      <c r="W32" s="310"/>
      <c r="X32" s="443"/>
      <c r="Y32" s="319"/>
    </row>
    <row r="33" spans="1:26" ht="21.95" customHeight="1">
      <c r="A33" s="441"/>
      <c r="B33" s="442"/>
      <c r="C33" s="442"/>
      <c r="D33" s="442"/>
      <c r="E33" s="442"/>
      <c r="F33" s="413" t="s">
        <v>195</v>
      </c>
      <c r="G33" s="414"/>
      <c r="H33" s="415"/>
      <c r="I33" s="413" t="s">
        <v>196</v>
      </c>
      <c r="J33" s="415"/>
      <c r="K33" s="436" t="s">
        <v>195</v>
      </c>
      <c r="L33" s="436"/>
      <c r="M33" s="436"/>
      <c r="N33" s="436" t="s">
        <v>196</v>
      </c>
      <c r="O33" s="436"/>
      <c r="P33" s="436" t="s">
        <v>195</v>
      </c>
      <c r="Q33" s="436"/>
      <c r="R33" s="436"/>
      <c r="S33" s="436" t="s">
        <v>197</v>
      </c>
      <c r="T33" s="436"/>
      <c r="U33" s="436" t="s">
        <v>195</v>
      </c>
      <c r="V33" s="436"/>
      <c r="W33" s="413"/>
      <c r="X33" s="413" t="s">
        <v>197</v>
      </c>
      <c r="Y33" s="414"/>
      <c r="Z33" s="32"/>
    </row>
    <row r="34" spans="1:26" s="32" customFormat="1" ht="21.95" hidden="1" customHeight="1">
      <c r="A34" s="432" t="s">
        <v>17</v>
      </c>
      <c r="B34" s="432"/>
      <c r="C34" s="89" t="s">
        <v>11</v>
      </c>
      <c r="D34" s="90" t="s">
        <v>35</v>
      </c>
      <c r="E34" s="32" t="s">
        <v>32</v>
      </c>
      <c r="F34" s="238">
        <v>91</v>
      </c>
      <c r="G34" s="185"/>
      <c r="H34" s="185"/>
      <c r="I34" s="185" t="s">
        <v>51</v>
      </c>
      <c r="J34" s="185"/>
      <c r="K34" s="185">
        <v>40</v>
      </c>
      <c r="L34" s="185"/>
      <c r="M34" s="185"/>
      <c r="N34" s="185" t="s">
        <v>51</v>
      </c>
      <c r="O34" s="185"/>
      <c r="P34" s="185">
        <v>2</v>
      </c>
      <c r="Q34" s="185"/>
      <c r="R34" s="185"/>
      <c r="S34" s="185" t="s">
        <v>51</v>
      </c>
      <c r="T34" s="185"/>
      <c r="U34" s="185">
        <v>49</v>
      </c>
      <c r="V34" s="185"/>
      <c r="W34" s="185"/>
      <c r="X34" s="185" t="s">
        <v>51</v>
      </c>
      <c r="Y34" s="185"/>
    </row>
    <row r="35" spans="1:26" s="32" customFormat="1" ht="21.95" customHeight="1">
      <c r="A35" s="432" t="s">
        <v>17</v>
      </c>
      <c r="B35" s="432"/>
      <c r="C35" s="89" t="s">
        <v>34</v>
      </c>
      <c r="D35" s="90" t="s">
        <v>161</v>
      </c>
      <c r="E35" s="32" t="s">
        <v>32</v>
      </c>
      <c r="F35" s="238">
        <f>SUM(K35,P35,U35)</f>
        <v>32</v>
      </c>
      <c r="G35" s="185"/>
      <c r="H35" s="185"/>
      <c r="I35" s="185">
        <f>SUM(N35,S35,X35)</f>
        <v>33</v>
      </c>
      <c r="J35" s="185"/>
      <c r="K35" s="185">
        <v>18</v>
      </c>
      <c r="L35" s="185"/>
      <c r="M35" s="185"/>
      <c r="N35" s="185">
        <v>20</v>
      </c>
      <c r="O35" s="185"/>
      <c r="P35" s="185">
        <v>1</v>
      </c>
      <c r="Q35" s="185"/>
      <c r="R35" s="185"/>
      <c r="S35" s="185">
        <v>1</v>
      </c>
      <c r="T35" s="185"/>
      <c r="U35" s="185">
        <v>13</v>
      </c>
      <c r="V35" s="185"/>
      <c r="W35" s="185"/>
      <c r="X35" s="260">
        <v>12</v>
      </c>
      <c r="Y35" s="260"/>
    </row>
    <row r="36" spans="1:26" s="72" customFormat="1" ht="21.95" customHeight="1">
      <c r="A36" s="433"/>
      <c r="B36" s="433"/>
      <c r="C36" s="89" t="s">
        <v>34</v>
      </c>
      <c r="D36" s="90" t="s">
        <v>162</v>
      </c>
      <c r="E36" s="32"/>
      <c r="F36" s="238">
        <f>SUM(K36,P36,U36)</f>
        <v>51</v>
      </c>
      <c r="G36" s="185"/>
      <c r="H36" s="185"/>
      <c r="I36" s="185">
        <f>SUM(N36,S36,X36)</f>
        <v>49</v>
      </c>
      <c r="J36" s="185"/>
      <c r="K36" s="185">
        <v>30</v>
      </c>
      <c r="L36" s="185"/>
      <c r="M36" s="185"/>
      <c r="N36" s="185">
        <v>29</v>
      </c>
      <c r="O36" s="185"/>
      <c r="P36" s="185">
        <v>4</v>
      </c>
      <c r="Q36" s="185"/>
      <c r="R36" s="185"/>
      <c r="S36" s="185">
        <v>4</v>
      </c>
      <c r="T36" s="185"/>
      <c r="U36" s="185">
        <v>17</v>
      </c>
      <c r="V36" s="185"/>
      <c r="W36" s="185"/>
      <c r="X36" s="260">
        <v>16</v>
      </c>
      <c r="Y36" s="260"/>
    </row>
    <row r="37" spans="1:26" s="32" customFormat="1" ht="21.95" customHeight="1">
      <c r="A37" s="109"/>
      <c r="B37" s="109"/>
      <c r="C37" s="89" t="s">
        <v>34</v>
      </c>
      <c r="D37" s="90" t="s">
        <v>163</v>
      </c>
      <c r="E37" s="35"/>
      <c r="F37" s="31"/>
      <c r="G37" s="31"/>
      <c r="H37" s="31">
        <f>SUM(K37,R37,U37)</f>
        <v>59</v>
      </c>
      <c r="I37" s="185">
        <f>SUM(N37,S37,X37)</f>
        <v>53</v>
      </c>
      <c r="J37" s="185"/>
      <c r="K37" s="185">
        <v>38</v>
      </c>
      <c r="L37" s="185"/>
      <c r="M37" s="185"/>
      <c r="N37" s="185">
        <v>33</v>
      </c>
      <c r="O37" s="185"/>
      <c r="P37" s="31"/>
      <c r="Q37" s="31"/>
      <c r="R37" s="31">
        <v>4</v>
      </c>
      <c r="S37" s="185">
        <v>4</v>
      </c>
      <c r="T37" s="185"/>
      <c r="U37" s="185">
        <v>17</v>
      </c>
      <c r="V37" s="185"/>
      <c r="W37" s="185"/>
      <c r="X37" s="260">
        <v>16</v>
      </c>
      <c r="Y37" s="260"/>
    </row>
    <row r="38" spans="1:26" s="72" customFormat="1" ht="21.95" customHeight="1">
      <c r="A38" s="109"/>
      <c r="B38" s="109"/>
      <c r="C38" s="89" t="s">
        <v>34</v>
      </c>
      <c r="D38" s="90" t="s">
        <v>190</v>
      </c>
      <c r="E38" s="32"/>
      <c r="F38" s="110"/>
      <c r="G38" s="31"/>
      <c r="H38" s="31">
        <f>SUM(K38,R38,U38)</f>
        <v>67</v>
      </c>
      <c r="I38" s="185">
        <f>SUM(N38,S38,X38)</f>
        <v>68</v>
      </c>
      <c r="J38" s="185"/>
      <c r="K38" s="185">
        <v>38</v>
      </c>
      <c r="L38" s="185"/>
      <c r="M38" s="185"/>
      <c r="N38" s="185">
        <v>41</v>
      </c>
      <c r="O38" s="185"/>
      <c r="P38" s="31"/>
      <c r="Q38" s="31"/>
      <c r="R38" s="31">
        <v>8</v>
      </c>
      <c r="S38" s="185">
        <v>6</v>
      </c>
      <c r="T38" s="185"/>
      <c r="U38" s="185">
        <v>21</v>
      </c>
      <c r="V38" s="185"/>
      <c r="W38" s="185"/>
      <c r="X38" s="260">
        <v>21</v>
      </c>
      <c r="Y38" s="260"/>
    </row>
    <row r="39" spans="1:26" s="72" customFormat="1" ht="21.95" customHeight="1" thickBot="1">
      <c r="A39" s="111"/>
      <c r="B39" s="112"/>
      <c r="C39" s="95" t="s">
        <v>189</v>
      </c>
      <c r="D39" s="113" t="s">
        <v>201</v>
      </c>
      <c r="E39" s="114"/>
      <c r="F39" s="33"/>
      <c r="G39" s="33"/>
      <c r="H39" s="33">
        <f>SUM(K39,R39,U39)</f>
        <v>39</v>
      </c>
      <c r="I39" s="435">
        <f>SUM(N39,S39,X39)</f>
        <v>36</v>
      </c>
      <c r="J39" s="435"/>
      <c r="K39" s="152">
        <v>23</v>
      </c>
      <c r="L39" s="152"/>
      <c r="M39" s="152"/>
      <c r="N39" s="152">
        <v>22</v>
      </c>
      <c r="O39" s="152"/>
      <c r="P39" s="33"/>
      <c r="Q39" s="115"/>
      <c r="R39" s="33">
        <v>5</v>
      </c>
      <c r="S39" s="152">
        <v>3</v>
      </c>
      <c r="T39" s="152"/>
      <c r="U39" s="152">
        <v>11</v>
      </c>
      <c r="V39" s="152"/>
      <c r="W39" s="152"/>
      <c r="X39" s="233">
        <v>11</v>
      </c>
      <c r="Y39" s="233"/>
    </row>
    <row r="40" spans="1:26" ht="21.95" customHeight="1">
      <c r="A40" s="86" t="s">
        <v>198</v>
      </c>
      <c r="B40" s="116"/>
      <c r="C40" s="116"/>
      <c r="D40" s="8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R40" s="434" t="s">
        <v>299</v>
      </c>
      <c r="S40" s="235"/>
      <c r="T40" s="235"/>
      <c r="U40" s="235"/>
      <c r="V40" s="235"/>
      <c r="W40" s="235"/>
      <c r="X40" s="235"/>
      <c r="Y40" s="235"/>
    </row>
  </sheetData>
  <mergeCells count="262">
    <mergeCell ref="U25:W25"/>
    <mergeCell ref="X25:Y25"/>
    <mergeCell ref="X38:Y38"/>
    <mergeCell ref="I38:J38"/>
    <mergeCell ref="K38:M38"/>
    <mergeCell ref="N38:O38"/>
    <mergeCell ref="S38:T38"/>
    <mergeCell ref="U38:W38"/>
    <mergeCell ref="X37:Y37"/>
    <mergeCell ref="X36:Y36"/>
    <mergeCell ref="U21:W21"/>
    <mergeCell ref="I37:J37"/>
    <mergeCell ref="K37:M37"/>
    <mergeCell ref="N37:O37"/>
    <mergeCell ref="S37:T37"/>
    <mergeCell ref="U37:W37"/>
    <mergeCell ref="A27:T27"/>
    <mergeCell ref="A23:E23"/>
    <mergeCell ref="A28:Y28"/>
    <mergeCell ref="U36:W36"/>
    <mergeCell ref="X22:Y22"/>
    <mergeCell ref="U23:W23"/>
    <mergeCell ref="X23:Y23"/>
    <mergeCell ref="U24:W24"/>
    <mergeCell ref="X24:Y24"/>
    <mergeCell ref="U19:W19"/>
    <mergeCell ref="X19:Y19"/>
    <mergeCell ref="U20:W20"/>
    <mergeCell ref="X20:Y20"/>
    <mergeCell ref="X21:Y21"/>
    <mergeCell ref="U16:W16"/>
    <mergeCell ref="X16:Y16"/>
    <mergeCell ref="U17:W17"/>
    <mergeCell ref="X17:Y17"/>
    <mergeCell ref="U18:W18"/>
    <mergeCell ref="X18:Y18"/>
    <mergeCell ref="U13:W13"/>
    <mergeCell ref="X13:Y13"/>
    <mergeCell ref="U14:W14"/>
    <mergeCell ref="X14:Y14"/>
    <mergeCell ref="U15:W15"/>
    <mergeCell ref="X15:Y15"/>
    <mergeCell ref="U10:W10"/>
    <mergeCell ref="X10:Y10"/>
    <mergeCell ref="U11:W11"/>
    <mergeCell ref="X11:Y11"/>
    <mergeCell ref="U12:W12"/>
    <mergeCell ref="X12:Y12"/>
    <mergeCell ref="U7:W7"/>
    <mergeCell ref="X7:Y7"/>
    <mergeCell ref="U8:W8"/>
    <mergeCell ref="X8:Y8"/>
    <mergeCell ref="U9:W9"/>
    <mergeCell ref="X9:Y9"/>
    <mergeCell ref="U3:Y3"/>
    <mergeCell ref="U4:W4"/>
    <mergeCell ref="X4:Y4"/>
    <mergeCell ref="U5:W5"/>
    <mergeCell ref="X5:Y5"/>
    <mergeCell ref="U6:W6"/>
    <mergeCell ref="X6:Y6"/>
    <mergeCell ref="A25:E25"/>
    <mergeCell ref="P24:R24"/>
    <mergeCell ref="X34:Y34"/>
    <mergeCell ref="F36:H36"/>
    <mergeCell ref="I36:J36"/>
    <mergeCell ref="P36:R36"/>
    <mergeCell ref="A36:B36"/>
    <mergeCell ref="U33:W33"/>
    <mergeCell ref="N34:O34"/>
    <mergeCell ref="U34:W34"/>
    <mergeCell ref="I22:J22"/>
    <mergeCell ref="F22:H22"/>
    <mergeCell ref="I24:J24"/>
    <mergeCell ref="F23:H23"/>
    <mergeCell ref="U22:W22"/>
    <mergeCell ref="A24:E24"/>
    <mergeCell ref="F24:H24"/>
    <mergeCell ref="P22:R22"/>
    <mergeCell ref="A17:E17"/>
    <mergeCell ref="A21:E21"/>
    <mergeCell ref="A20:E20"/>
    <mergeCell ref="A18:E18"/>
    <mergeCell ref="A19:E19"/>
    <mergeCell ref="K18:M18"/>
    <mergeCell ref="F17:H17"/>
    <mergeCell ref="F21:H21"/>
    <mergeCell ref="I18:J18"/>
    <mergeCell ref="F19:H19"/>
    <mergeCell ref="A13:E13"/>
    <mergeCell ref="A11:E11"/>
    <mergeCell ref="N21:O21"/>
    <mergeCell ref="P21:R21"/>
    <mergeCell ref="P23:R23"/>
    <mergeCell ref="I20:J20"/>
    <mergeCell ref="K20:M20"/>
    <mergeCell ref="N23:O23"/>
    <mergeCell ref="I19:J19"/>
    <mergeCell ref="I23:J23"/>
    <mergeCell ref="F20:H20"/>
    <mergeCell ref="P19:R19"/>
    <mergeCell ref="N19:O19"/>
    <mergeCell ref="K24:M24"/>
    <mergeCell ref="K23:M23"/>
    <mergeCell ref="S22:T22"/>
    <mergeCell ref="S23:T23"/>
    <mergeCell ref="S24:T24"/>
    <mergeCell ref="N24:O24"/>
    <mergeCell ref="N20:O20"/>
    <mergeCell ref="S17:T17"/>
    <mergeCell ref="P17:R17"/>
    <mergeCell ref="I17:J17"/>
    <mergeCell ref="F18:H18"/>
    <mergeCell ref="S18:T18"/>
    <mergeCell ref="P20:R20"/>
    <mergeCell ref="S20:T20"/>
    <mergeCell ref="S19:T19"/>
    <mergeCell ref="P18:R18"/>
    <mergeCell ref="K19:M19"/>
    <mergeCell ref="N17:O17"/>
    <mergeCell ref="N18:O18"/>
    <mergeCell ref="K17:M17"/>
    <mergeCell ref="K16:M16"/>
    <mergeCell ref="I16:J16"/>
    <mergeCell ref="N16:O16"/>
    <mergeCell ref="P16:R16"/>
    <mergeCell ref="N14:O14"/>
    <mergeCell ref="P15:R15"/>
    <mergeCell ref="S15:T15"/>
    <mergeCell ref="S16:T16"/>
    <mergeCell ref="N15:O15"/>
    <mergeCell ref="K15:M15"/>
    <mergeCell ref="A16:E16"/>
    <mergeCell ref="F14:H14"/>
    <mergeCell ref="I14:J14"/>
    <mergeCell ref="K14:M14"/>
    <mergeCell ref="A15:E15"/>
    <mergeCell ref="I15:J15"/>
    <mergeCell ref="F15:H15"/>
    <mergeCell ref="F16:H16"/>
    <mergeCell ref="K13:M13"/>
    <mergeCell ref="N13:O13"/>
    <mergeCell ref="P13:R13"/>
    <mergeCell ref="S13:T13"/>
    <mergeCell ref="N12:O12"/>
    <mergeCell ref="A14:E14"/>
    <mergeCell ref="F13:H13"/>
    <mergeCell ref="I13:J13"/>
    <mergeCell ref="P14:R14"/>
    <mergeCell ref="S14:T14"/>
    <mergeCell ref="A12:E12"/>
    <mergeCell ref="F12:H12"/>
    <mergeCell ref="I12:J12"/>
    <mergeCell ref="K12:M12"/>
    <mergeCell ref="S11:T11"/>
    <mergeCell ref="N10:O10"/>
    <mergeCell ref="P10:R10"/>
    <mergeCell ref="F11:H11"/>
    <mergeCell ref="P12:R12"/>
    <mergeCell ref="S12:T12"/>
    <mergeCell ref="N11:O11"/>
    <mergeCell ref="K11:M11"/>
    <mergeCell ref="I11:J11"/>
    <mergeCell ref="P11:R11"/>
    <mergeCell ref="I10:J10"/>
    <mergeCell ref="K10:M10"/>
    <mergeCell ref="P9:R9"/>
    <mergeCell ref="N8:O8"/>
    <mergeCell ref="P8:R8"/>
    <mergeCell ref="I9:J9"/>
    <mergeCell ref="N9:O9"/>
    <mergeCell ref="S10:T10"/>
    <mergeCell ref="S9:T9"/>
    <mergeCell ref="I6:J6"/>
    <mergeCell ref="K6:M6"/>
    <mergeCell ref="A9:E9"/>
    <mergeCell ref="F9:H9"/>
    <mergeCell ref="A10:E10"/>
    <mergeCell ref="F10:H10"/>
    <mergeCell ref="K9:M9"/>
    <mergeCell ref="A7:E7"/>
    <mergeCell ref="F7:H7"/>
    <mergeCell ref="N7:O7"/>
    <mergeCell ref="S8:T8"/>
    <mergeCell ref="I8:J8"/>
    <mergeCell ref="K8:M8"/>
    <mergeCell ref="K7:M7"/>
    <mergeCell ref="P7:R7"/>
    <mergeCell ref="S7:T7"/>
    <mergeCell ref="S6:T6"/>
    <mergeCell ref="N6:O6"/>
    <mergeCell ref="P6:R6"/>
    <mergeCell ref="P5:R5"/>
    <mergeCell ref="N5:O5"/>
    <mergeCell ref="A8:E8"/>
    <mergeCell ref="F8:H8"/>
    <mergeCell ref="F6:H6"/>
    <mergeCell ref="A6:E6"/>
    <mergeCell ref="I7:J7"/>
    <mergeCell ref="S5:T5"/>
    <mergeCell ref="P3:T3"/>
    <mergeCell ref="I4:J4"/>
    <mergeCell ref="P4:R4"/>
    <mergeCell ref="K4:M4"/>
    <mergeCell ref="N4:O4"/>
    <mergeCell ref="S4:T4"/>
    <mergeCell ref="F3:J3"/>
    <mergeCell ref="A4:E4"/>
    <mergeCell ref="F4:H4"/>
    <mergeCell ref="K3:O3"/>
    <mergeCell ref="K5:M5"/>
    <mergeCell ref="F5:H5"/>
    <mergeCell ref="I5:J5"/>
    <mergeCell ref="A5:E5"/>
    <mergeCell ref="A1:Y1"/>
    <mergeCell ref="A30:Y30"/>
    <mergeCell ref="A31:D31"/>
    <mergeCell ref="A32:E33"/>
    <mergeCell ref="F32:J32"/>
    <mergeCell ref="K32:O32"/>
    <mergeCell ref="K33:M33"/>
    <mergeCell ref="P32:T32"/>
    <mergeCell ref="U32:Y32"/>
    <mergeCell ref="A3:E3"/>
    <mergeCell ref="X33:Y33"/>
    <mergeCell ref="N33:O33"/>
    <mergeCell ref="P34:R34"/>
    <mergeCell ref="S34:T34"/>
    <mergeCell ref="P33:R33"/>
    <mergeCell ref="K36:M36"/>
    <mergeCell ref="A35:B35"/>
    <mergeCell ref="A34:B34"/>
    <mergeCell ref="F34:H34"/>
    <mergeCell ref="I34:J34"/>
    <mergeCell ref="K34:M34"/>
    <mergeCell ref="N36:O36"/>
    <mergeCell ref="F33:H33"/>
    <mergeCell ref="I33:J33"/>
    <mergeCell ref="A29:T29"/>
    <mergeCell ref="S33:T33"/>
    <mergeCell ref="I21:J21"/>
    <mergeCell ref="K21:M21"/>
    <mergeCell ref="S21:T21"/>
    <mergeCell ref="N22:O22"/>
    <mergeCell ref="K22:M22"/>
    <mergeCell ref="A22:E22"/>
    <mergeCell ref="I39:J39"/>
    <mergeCell ref="U35:W35"/>
    <mergeCell ref="X35:Y35"/>
    <mergeCell ref="F35:H35"/>
    <mergeCell ref="I35:J35"/>
    <mergeCell ref="K35:M35"/>
    <mergeCell ref="N35:O35"/>
    <mergeCell ref="P35:R35"/>
    <mergeCell ref="S36:T36"/>
    <mergeCell ref="S35:T35"/>
    <mergeCell ref="R40:Y40"/>
    <mergeCell ref="S39:T39"/>
    <mergeCell ref="U39:W39"/>
    <mergeCell ref="X39:Y39"/>
    <mergeCell ref="N39:O39"/>
    <mergeCell ref="K39:M3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scaleWithDoc="0"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見出し</vt:lpstr>
      <vt:lpstr>1～4</vt:lpstr>
      <vt:lpstr>5</vt:lpstr>
      <vt:lpstr>6.7</vt:lpstr>
      <vt:lpstr>8.9</vt:lpstr>
      <vt:lpstr>10.11</vt:lpstr>
      <vt:lpstr>'1～4'!Print_Area</vt:lpstr>
      <vt:lpstr>'5'!Print_Area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2018-03-09T00:39:45Z</cp:lastPrinted>
  <dcterms:created xsi:type="dcterms:W3CDTF">2001-02-26T07:05:11Z</dcterms:created>
  <dcterms:modified xsi:type="dcterms:W3CDTF">2018-03-15T05:00:40Z</dcterms:modified>
</cp:coreProperties>
</file>