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C:\Users\C010001\Desktop\Excelデータ\"/>
    </mc:Choice>
  </mc:AlternateContent>
  <xr:revisionPtr revIDLastSave="0" documentId="13_ncr:1_{2A1B2A39-8802-4022-9E7C-001FF8AE6F71}" xr6:coauthVersionLast="36" xr6:coauthVersionMax="36" xr10:uidLastSave="{00000000-0000-0000-0000-000000000000}"/>
  <bookViews>
    <workbookView xWindow="0" yWindow="0" windowWidth="15345" windowHeight="3720" xr2:uid="{00000000-000D-0000-FFFF-FFFF00000000}"/>
  </bookViews>
  <sheets>
    <sheet name="令和４年度就学奨励　就園奨励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3" l="1"/>
  <c r="D28" i="3"/>
  <c r="D27" i="3"/>
  <c r="B28" i="3"/>
  <c r="B27" i="3"/>
  <c r="E6" i="3" l="1"/>
  <c r="D6" i="3"/>
  <c r="C6" i="3"/>
  <c r="E5" i="3"/>
  <c r="D5" i="3"/>
  <c r="C5" i="3"/>
  <c r="C18" i="3" l="1"/>
  <c r="B18" i="3"/>
  <c r="C17" i="3" l="1"/>
  <c r="B17" i="3"/>
  <c r="G6" i="3" l="1"/>
  <c r="G5" i="3"/>
  <c r="F6" i="3"/>
  <c r="F5" i="3"/>
  <c r="B29" i="3" l="1"/>
  <c r="D11" i="3" l="1"/>
  <c r="D17" i="3"/>
  <c r="D29" i="3"/>
  <c r="C19" i="3"/>
  <c r="B19" i="3"/>
  <c r="C13" i="3"/>
  <c r="B13" i="3"/>
  <c r="D12" i="3"/>
  <c r="G7" i="3"/>
  <c r="F7" i="3"/>
  <c r="E7" i="3"/>
  <c r="D7" i="3"/>
  <c r="C7" i="3"/>
  <c r="B7" i="3"/>
  <c r="D13" i="3" l="1"/>
  <c r="D19" i="3"/>
</calcChain>
</file>

<file path=xl/sharedStrings.xml><?xml version="1.0" encoding="utf-8"?>
<sst xmlns="http://schemas.openxmlformats.org/spreadsheetml/2006/main" count="48" uniqueCount="29">
  <si>
    <t>（１）要保護及び準要保護児童・生徒に対する援助（各費目に対する人数）</t>
    <rPh sb="3" eb="4">
      <t>ヨウ</t>
    </rPh>
    <rPh sb="4" eb="6">
      <t>ホゴ</t>
    </rPh>
    <rPh sb="6" eb="7">
      <t>オヨ</t>
    </rPh>
    <rPh sb="8" eb="9">
      <t>ジュン</t>
    </rPh>
    <rPh sb="9" eb="10">
      <t>ヨウ</t>
    </rPh>
    <rPh sb="10" eb="12">
      <t>ホゴ</t>
    </rPh>
    <rPh sb="12" eb="14">
      <t>ジドウ</t>
    </rPh>
    <rPh sb="15" eb="17">
      <t>セイト</t>
    </rPh>
    <rPh sb="18" eb="19">
      <t>タイ</t>
    </rPh>
    <rPh sb="21" eb="23">
      <t>エンジョ</t>
    </rPh>
    <rPh sb="24" eb="27">
      <t>カクヒモク</t>
    </rPh>
    <rPh sb="28" eb="29">
      <t>タイ</t>
    </rPh>
    <rPh sb="31" eb="33">
      <t>ニンズウ</t>
    </rPh>
    <phoneticPr fontId="1"/>
  </si>
  <si>
    <t>区分</t>
    <rPh sb="0" eb="2">
      <t>クブン</t>
    </rPh>
    <phoneticPr fontId="1"/>
  </si>
  <si>
    <t>通学費</t>
    <rPh sb="0" eb="2">
      <t>ツウガク</t>
    </rPh>
    <rPh sb="2" eb="3">
      <t>ヒ</t>
    </rPh>
    <phoneticPr fontId="1"/>
  </si>
  <si>
    <t>修学旅行費</t>
    <rPh sb="0" eb="2">
      <t>シュウガク</t>
    </rPh>
    <rPh sb="2" eb="4">
      <t>リョコウ</t>
    </rPh>
    <rPh sb="4" eb="5">
      <t>ヒ</t>
    </rPh>
    <phoneticPr fontId="1"/>
  </si>
  <si>
    <t>学用品費等</t>
    <rPh sb="0" eb="3">
      <t>ガクヨウヒン</t>
    </rPh>
    <rPh sb="3" eb="4">
      <t>ヒ</t>
    </rPh>
    <rPh sb="4" eb="5">
      <t>トウ</t>
    </rPh>
    <phoneticPr fontId="1"/>
  </si>
  <si>
    <t>校外活動費
（拡大）</t>
    <rPh sb="0" eb="2">
      <t>コウガイ</t>
    </rPh>
    <rPh sb="2" eb="4">
      <t>カツドウ</t>
    </rPh>
    <rPh sb="4" eb="5">
      <t>ヒ</t>
    </rPh>
    <rPh sb="7" eb="9">
      <t>カクダイ</t>
    </rPh>
    <phoneticPr fontId="1"/>
  </si>
  <si>
    <t>給食費</t>
    <rPh sb="0" eb="2">
      <t>キュウショク</t>
    </rPh>
    <rPh sb="2" eb="3">
      <t>ヒ</t>
    </rPh>
    <phoneticPr fontId="1"/>
  </si>
  <si>
    <t>医療費</t>
    <rPh sb="0" eb="3">
      <t>イリョウヒ</t>
    </rPh>
    <phoneticPr fontId="1"/>
  </si>
  <si>
    <t>支出額</t>
    <rPh sb="0" eb="2">
      <t>シシュツ</t>
    </rPh>
    <rPh sb="2" eb="3">
      <t>ガク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</si>
  <si>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</si>
  <si>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</si>
  <si>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計</t>
    <rPh sb="0" eb="1">
      <t>ケイ</t>
    </rPh>
    <phoneticPr fontId="1"/>
  </si>
  <si>
    <t>（２）特別支援教育就学奨励に対する援助</t>
    <rPh sb="3" eb="5">
      <t>トクベツ</t>
    </rPh>
    <rPh sb="5" eb="7">
      <t>シエン</t>
    </rPh>
    <rPh sb="7" eb="9">
      <t>キョウイク</t>
    </rPh>
    <rPh sb="9" eb="11">
      <t>シュウガク</t>
    </rPh>
    <rPh sb="11" eb="13">
      <t>ショウレイ</t>
    </rPh>
    <rPh sb="14" eb="15">
      <t>タイ</t>
    </rPh>
    <rPh sb="17" eb="19">
      <t>エンジョ</t>
    </rPh>
    <phoneticPr fontId="1"/>
  </si>
  <si>
    <t>人数</t>
    <rPh sb="0" eb="2">
      <t>ニンズウ</t>
    </rPh>
    <phoneticPr fontId="1"/>
  </si>
  <si>
    <t>総額</t>
    <rPh sb="0" eb="2">
      <t>ソウガク</t>
    </rPh>
    <phoneticPr fontId="1"/>
  </si>
  <si>
    <t>一人当たり額</t>
    <rPh sb="0" eb="2">
      <t>ヒトリ</t>
    </rPh>
    <rPh sb="2" eb="3">
      <t>ア</t>
    </rPh>
    <rPh sb="5" eb="6">
      <t>ガク</t>
    </rPh>
    <phoneticPr fontId="1"/>
  </si>
  <si>
    <t>（３）遠距離通学児童・生徒に対する援助</t>
    <rPh sb="3" eb="6">
      <t>エンキョリ</t>
    </rPh>
    <rPh sb="6" eb="8">
      <t>ツウガク</t>
    </rPh>
    <rPh sb="8" eb="10">
      <t>ジドウ</t>
    </rPh>
    <rPh sb="11" eb="13">
      <t>セイト</t>
    </rPh>
    <rPh sb="14" eb="15">
      <t>タイ</t>
    </rPh>
    <rPh sb="17" eb="19">
      <t>エンジョ</t>
    </rPh>
    <phoneticPr fontId="1"/>
  </si>
  <si>
    <t>備考</t>
    <rPh sb="0" eb="2">
      <t>ビコウ</t>
    </rPh>
    <phoneticPr fontId="1"/>
  </si>
  <si>
    <t>（４）私立幼稚園就園奨励に対する援助</t>
    <rPh sb="3" eb="5">
      <t>シリツ</t>
    </rPh>
    <rPh sb="5" eb="8">
      <t>ヨウチエン</t>
    </rPh>
    <rPh sb="8" eb="9">
      <t>シュウ</t>
    </rPh>
    <rPh sb="9" eb="10">
      <t>エン</t>
    </rPh>
    <rPh sb="10" eb="12">
      <t>ショウレイ</t>
    </rPh>
    <rPh sb="13" eb="14">
      <t>タイ</t>
    </rPh>
    <rPh sb="16" eb="18">
      <t>エンジョ</t>
    </rPh>
    <phoneticPr fontId="1"/>
  </si>
  <si>
    <t>私立</t>
    <rPh sb="0" eb="2">
      <t>シリツ</t>
    </rPh>
    <phoneticPr fontId="1"/>
  </si>
  <si>
    <t>（５）高等学校奨学金</t>
    <rPh sb="3" eb="5">
      <t>コウトウ</t>
    </rPh>
    <rPh sb="5" eb="7">
      <t>ガッコウ</t>
    </rPh>
    <rPh sb="7" eb="10">
      <t>ショウガクキン</t>
    </rPh>
    <phoneticPr fontId="1"/>
  </si>
  <si>
    <t>要保護</t>
    <rPh sb="0" eb="1">
      <t>ヨウ</t>
    </rPh>
    <rPh sb="1" eb="3">
      <t>ホゴ</t>
    </rPh>
    <phoneticPr fontId="1"/>
  </si>
  <si>
    <t>準要保護</t>
    <rPh sb="0" eb="1">
      <t>ジュン</t>
    </rPh>
    <rPh sb="1" eb="2">
      <t>ヨウ</t>
    </rPh>
    <rPh sb="2" eb="4">
      <t>ホゴ</t>
    </rPh>
    <phoneticPr fontId="1"/>
  </si>
  <si>
    <t>4Km以上で交通機関利用の場合</t>
    <rPh sb="3" eb="5">
      <t>イジョウ</t>
    </rPh>
    <rPh sb="6" eb="8">
      <t>コウツウ</t>
    </rPh>
    <rPh sb="8" eb="10">
      <t>キカン</t>
    </rPh>
    <rPh sb="10" eb="12">
      <t>リヨウ</t>
    </rPh>
    <rPh sb="13" eb="15">
      <t>バアイ</t>
    </rPh>
    <phoneticPr fontId="1"/>
  </si>
  <si>
    <t>6Km以上で交通機関利用の場合</t>
    <rPh sb="3" eb="5">
      <t>イジョウ</t>
    </rPh>
    <rPh sb="6" eb="8">
      <t>コウツウ</t>
    </rPh>
    <rPh sb="8" eb="10">
      <t>キカン</t>
    </rPh>
    <rPh sb="10" eb="12">
      <t>リヨウ</t>
    </rPh>
    <rPh sb="13" eb="15">
      <t>バアイ</t>
    </rPh>
    <phoneticPr fontId="1"/>
  </si>
  <si>
    <t>月額</t>
    <rPh sb="0" eb="2">
      <t>ゲツガク</t>
    </rPh>
    <phoneticPr fontId="1"/>
  </si>
  <si>
    <t>支出金額</t>
    <rPh sb="0" eb="2">
      <t>シシュツ</t>
    </rPh>
    <rPh sb="2" eb="4">
      <t>キンガク</t>
    </rPh>
    <phoneticPr fontId="1"/>
  </si>
  <si>
    <t>（６）大学奨学金</t>
    <rPh sb="3" eb="5">
      <t>ダイガク</t>
    </rPh>
    <rPh sb="5" eb="8">
      <t>ショウガクキン</t>
    </rPh>
    <phoneticPr fontId="1"/>
  </si>
  <si>
    <t>令和４年度就学奨励・就園奨励</t>
    <rPh sb="0" eb="2">
      <t>レイワ</t>
    </rPh>
    <rPh sb="3" eb="4">
      <t>ネン</t>
    </rPh>
    <rPh sb="4" eb="5">
      <t>ド</t>
    </rPh>
    <rPh sb="5" eb="7">
      <t>シュウガク</t>
    </rPh>
    <rPh sb="7" eb="9">
      <t>ショウレイ</t>
    </rPh>
    <rPh sb="10" eb="11">
      <t>シュウ</t>
    </rPh>
    <rPh sb="11" eb="12">
      <t>エン</t>
    </rPh>
    <rPh sb="12" eb="14">
      <t>ショウレイ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</si>
</sst>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,##0&quot;人&quot;"/>
    <numFmt numFmtId="177" formatCode="##,##0&quot;円&quot;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176" fontId="2" fillId="0" borderId="1" xfId="0" applyNumberFormat="1" applyFont="1" applyFill="1" applyBorder="1" applyAlignment="1">
      <alignment vertical="center" shrinkToFit="1"/>
    </xf>
    <xf numFmtId="0" fontId="0" fillId="0" borderId="0" xfId="0" applyFont="1" applyFill="1" applyAlignment="1">
      <alignment vertical="center" shrinkToFit="1"/>
    </xf>
    <xf numFmtId="177" fontId="2" fillId="0" borderId="1" xfId="0" applyNumberFormat="1" applyFont="1" applyFill="1" applyBorder="1" applyAlignment="1">
      <alignment vertical="center" shrinkToFi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Alignment="1">
      <alignment vertical="center" shrinkToFit="1"/>
    </xf>
    <xf numFmtId="0" fontId="0" fillId="0" borderId="0" xfId="0" applyFill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wrapText="1" shrinkToFit="1"/>
    </xf>
    <xf numFmtId="0" fontId="4" fillId="0" borderId="0" xfId="0" applyFont="1" applyFill="1">
      <alignment vertical="center"/>
    </xf>
    <xf numFmtId="38" fontId="0" fillId="0" borderId="0" xfId="0" applyNumberFormat="1" applyFill="1" applyAlignment="1">
      <alignment vertical="center" shrinkToFit="1"/>
    </xf>
    <xf numFmtId="177" fontId="0" fillId="0" borderId="0" xfId="0" applyNumberFormat="1" applyFill="1" applyAlignment="1">
      <alignment horizontal="center" vertical="center"/>
    </xf>
    <xf numFmtId="177" fontId="0" fillId="0" borderId="0" xfId="0" applyNumberFormat="1" applyFill="1">
      <alignment vertical="center"/>
    </xf>
    <xf numFmtId="0" fontId="0" fillId="0" borderId="1" xfId="0" applyFill="1" applyBorder="1" applyAlignment="1">
      <alignment vertical="center" shrinkToFit="1"/>
    </xf>
    <xf numFmtId="177" fontId="0" fillId="0" borderId="0" xfId="0" applyNumberFormat="1" applyFill="1" applyAlignment="1">
      <alignment vertical="center" shrinkToFit="1"/>
    </xf>
    <xf numFmtId="177" fontId="2" fillId="0" borderId="0" xfId="0" applyNumberFormat="1" applyFont="1" applyFill="1" applyAlignment="1">
      <alignment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Fill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ppu\fileserver\&#23398;&#26657;&#25945;&#32946;&#35506;\00&#23398;&#26657;&#25945;&#32946;&#35506;&#20869;&#20849;&#26377;\&#9679;&#20104;&#31639;\&#65330;&#65296;&#65301;&#23455;&#26045;&#35336;&#30011;\R50607&#20196;&#21644;&#65301;&#24180;&#24230;&#23455;&#26045;&#35336;&#30011;&#31561;&#12398;&#31574;&#23450;&#12395;&#12388;&#12356;&#12390;\&#21508;&#25285;&#24403;&#12363;&#12425;&#36039;&#26009;\&#9315;0558,0570_&#23601;&#23398;&#25588;&#21161;&#22888;&#21169;&#12395;&#35201;&#12377;&#12427;&#32076;&#36027;\&#12304;&#28168;&#12305;&#25552;&#20986;&#36039;&#26009;\&#12304;&#25913;&#12305;03_01&#23601;&#23398;&#25588;&#21161;(R5&#23567;)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ppu\fileserver\&#23398;&#26657;&#25945;&#32946;&#35506;\00&#23398;&#26657;&#25945;&#32946;&#35506;&#20869;&#20849;&#26377;\&#9679;&#20104;&#31639;\&#65330;&#65296;&#65301;&#23455;&#26045;&#35336;&#30011;\R50607&#20196;&#21644;&#65301;&#24180;&#24230;&#23455;&#26045;&#35336;&#30011;&#31561;&#12398;&#31574;&#23450;&#12395;&#12388;&#12356;&#12390;\&#21508;&#25285;&#24403;&#12363;&#12425;&#36039;&#26009;\&#9315;0558,0570_&#23601;&#23398;&#25588;&#21161;&#22888;&#21169;&#12395;&#35201;&#12377;&#12427;&#32076;&#36027;\&#12304;&#28168;&#12305;&#25552;&#20986;&#36039;&#26009;\&#12304;&#28168;&#12305;&#21307;&#30274;&#36027;&#12539;&#32102;&#39135;&#36027;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ppu\fileserver\&#23398;&#26657;&#25945;&#32946;&#35506;\00&#23398;&#26657;&#25945;&#32946;&#35506;&#20869;&#20849;&#26377;\&#9679;&#20104;&#31639;\&#65330;&#65296;&#65301;&#23455;&#26045;&#35336;&#30011;\R50607&#20196;&#21644;&#65301;&#24180;&#24230;&#23455;&#26045;&#35336;&#30011;&#31561;&#12398;&#31574;&#23450;&#12395;&#12388;&#12356;&#12390;\&#21508;&#25285;&#24403;&#12363;&#12425;&#36039;&#26009;\&#9315;0558,0570_&#23601;&#23398;&#25588;&#21161;&#22888;&#21169;&#12395;&#35201;&#12377;&#12427;&#32076;&#36027;\&#12304;&#28168;&#12305;&#25552;&#20986;&#36039;&#26009;\&#12304;&#25913;&#12305;03_01&#23601;&#23398;&#25588;&#21161;(R5&#20013;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ppu\fileserver\&#23398;&#26657;&#25945;&#32946;&#35506;\00&#23398;&#26657;&#25945;&#32946;&#35506;&#20869;&#20849;&#26377;\&#9679;&#20104;&#31639;\&#65330;&#65296;&#65301;&#23455;&#26045;&#35336;&#30011;\R50607&#20196;&#21644;&#65301;&#24180;&#24230;&#23455;&#26045;&#35336;&#30011;&#31561;&#12398;&#31574;&#23450;&#12395;&#12388;&#12356;&#12390;\&#21508;&#25285;&#24403;&#12363;&#12425;&#36039;&#26009;\&#9315;0558,0570_&#23601;&#23398;&#25588;&#21161;&#22888;&#21169;&#12395;&#35201;&#12377;&#12427;&#32076;&#36027;\&#12304;&#28168;&#12305;&#25552;&#20986;&#36039;&#26009;\&#12304;&#28168;&#12305;02_R05&#36960;&#36317;&#38626;&#36890;&#23398;&#36027;&#35036;&#21161;&#37329;&#65288;&#23567;&#23398;&#26657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ppu\fileserver\&#23398;&#26657;&#25945;&#32946;&#35506;\00&#23398;&#26657;&#25945;&#32946;&#35506;&#20869;&#20849;&#26377;\&#9679;&#20104;&#31639;\&#65330;&#65296;&#65301;&#23455;&#26045;&#35336;&#30011;\R50607&#20196;&#21644;&#65301;&#24180;&#24230;&#23455;&#26045;&#35336;&#30011;&#31561;&#12398;&#31574;&#23450;&#12395;&#12388;&#12356;&#12390;\&#21508;&#25285;&#24403;&#12363;&#12425;&#36039;&#26009;\&#9315;0558,0570_&#23601;&#23398;&#25588;&#21161;&#22888;&#21169;&#12395;&#35201;&#12377;&#12427;&#32076;&#36027;\&#12304;&#28168;&#12305;&#25552;&#20986;&#36039;&#26009;\&#12304;&#28168;&#12305;02_R05&#36960;&#36317;&#38626;&#36890;&#23398;&#36027;&#35036;&#21161;&#37329;&#65288;&#20013;&#23398;&#26657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ppu\fileserver\&#23398;&#26657;&#25945;&#32946;&#35506;\01&#23398;&#21209;&#20418;\08.&#22888;&#23398;&#37329;\&#22888;&#23398;&#37329;&#25903;&#32102;&#38306;&#20418;&#65288;&#39640;&#26657;&#65289;\R4&#24180;&#24230;\&#65298;&#25903;&#32102;\R4&#25903;&#32102;&#20869;&#35379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02実施計画（R2～R7）小学校見込み"/>
      <sheetName val="（提出）R02実施計画（R2～R7）実績額に近く"/>
      <sheetName val="（提出）R02実施計画（R2～R7）コロナ追加"/>
      <sheetName val="R03実施計画（R3～R8)"/>
      <sheetName val="R04実施計画"/>
      <sheetName val="R05実施計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1">
          <cell r="T31">
            <v>945.2535683576956</v>
          </cell>
        </row>
        <row r="34">
          <cell r="T34">
            <v>76.753929539295399</v>
          </cell>
        </row>
        <row r="39">
          <cell r="T39">
            <v>221.6571176729837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</sheetNames>
    <sheetDataSet>
      <sheetData sheetId="0">
        <row r="5">
          <cell r="D5">
            <v>965</v>
          </cell>
        </row>
        <row r="13">
          <cell r="D13">
            <v>609</v>
          </cell>
        </row>
        <row r="23">
          <cell r="D23">
            <v>47</v>
          </cell>
        </row>
        <row r="30">
          <cell r="D30">
            <v>10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02実施計画（R2～R7）中学校"/>
      <sheetName val="（提出）R02実施計画（Ｒ2～Ｒ7）実績額に近く"/>
      <sheetName val="（提出）R02実施計画（Ｒ2～Ｒ7）コロナ追加"/>
      <sheetName val="R3実施計画"/>
      <sheetName val="R4実施計画"/>
      <sheetName val="R5実施計画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0">
          <cell r="T30">
            <v>612.58389793224808</v>
          </cell>
        </row>
        <row r="33">
          <cell r="T33">
            <v>11.548792270531401</v>
          </cell>
        </row>
        <row r="38">
          <cell r="T38">
            <v>215.60254473813825</v>
          </cell>
        </row>
      </sheetData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3010予算　遠距離小学校  "/>
      <sheetName val="R01.10予算　遠距離小学校   "/>
      <sheetName val="Ｒ2実施計画　遠距離（小学校 ）"/>
      <sheetName val="最新Ｒ2実施計画　遠距離（小学校 ） 小坂１組該当者なし"/>
      <sheetName val="Ｒ３遠距離（小学校 ）"/>
      <sheetName val="Ｒ4遠距離（小学校 ）"/>
      <sheetName val="Ｒ5遠距離（小学校 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4">
          <cell r="J34">
            <v>2</v>
          </cell>
          <cell r="M34">
            <v>102960</v>
          </cell>
        </row>
      </sheetData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3010予算　遠距離中学校 "/>
      <sheetName val="R01.10予算　遠距離中学校  (2)"/>
      <sheetName val="R2実施計画　遠距離中学校"/>
      <sheetName val="最新R2実施計画　遠距離中学校 小坂１組該当者なし"/>
      <sheetName val="R4実施計画　中学校"/>
      <sheetName val="Ｒ5遠距離（中学校 ）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0">
          <cell r="G20">
            <v>0</v>
          </cell>
          <cell r="J20">
            <v>0</v>
          </cell>
        </row>
      </sheetData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4期別内訳書1期詳細"/>
      <sheetName val="R4学校別奨学生数1期"/>
      <sheetName val="R4期別内訳書2期詳細"/>
      <sheetName val="R4学校別奨学生数2期"/>
      <sheetName val="R4学校別奨学生数2期 (2)"/>
      <sheetName val="R4期別内訳書３期詳細"/>
      <sheetName val="R4学校別奨学生数3期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8">
          <cell r="F18">
            <v>7</v>
          </cell>
        </row>
        <row r="19">
          <cell r="F19">
            <v>187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D09A3-F912-4F13-860F-B084B192705D}">
  <dimension ref="A1:K32"/>
  <sheetViews>
    <sheetView tabSelected="1" zoomScaleNormal="100" workbookViewId="0">
      <selection activeCell="G34" sqref="G34"/>
    </sheetView>
  </sheetViews>
  <sheetFormatPr defaultRowHeight="18.75" x14ac:dyDescent="0.4"/>
  <cols>
    <col min="1" max="1" width="7.375" style="5" customWidth="1"/>
    <col min="2" max="3" width="11" style="6" customWidth="1"/>
    <col min="4" max="4" width="11.125" style="6" customWidth="1"/>
    <col min="5" max="7" width="11" style="6" customWidth="1"/>
    <col min="8" max="8" width="0.875" style="6" customWidth="1"/>
    <col min="9" max="9" width="11" style="6" customWidth="1"/>
    <col min="10" max="10" width="12.625" style="4" bestFit="1" customWidth="1"/>
    <col min="11" max="16384" width="9" style="4"/>
  </cols>
  <sheetData>
    <row r="1" spans="1:11" x14ac:dyDescent="0.4">
      <c r="A1" s="19" t="s">
        <v>28</v>
      </c>
      <c r="B1" s="19"/>
      <c r="C1" s="19"/>
      <c r="D1" s="19"/>
      <c r="E1" s="19"/>
      <c r="F1" s="19"/>
      <c r="G1" s="19"/>
      <c r="H1" s="19"/>
      <c r="I1" s="19"/>
    </row>
    <row r="3" spans="1:11" x14ac:dyDescent="0.4">
      <c r="A3" s="19" t="s">
        <v>0</v>
      </c>
      <c r="B3" s="19"/>
      <c r="C3" s="19"/>
      <c r="D3" s="19"/>
      <c r="E3" s="19"/>
      <c r="F3" s="19"/>
      <c r="G3" s="19"/>
      <c r="H3" s="19"/>
      <c r="I3" s="19"/>
      <c r="J3" s="7"/>
      <c r="K3" s="8"/>
    </row>
    <row r="4" spans="1:11" s="7" customFormat="1" ht="37.5" x14ac:dyDescent="0.4">
      <c r="A4" s="9" t="s">
        <v>1</v>
      </c>
      <c r="B4" s="9" t="s">
        <v>2</v>
      </c>
      <c r="C4" s="9" t="s">
        <v>3</v>
      </c>
      <c r="D4" s="9" t="s">
        <v>4</v>
      </c>
      <c r="E4" s="10" t="s">
        <v>5</v>
      </c>
      <c r="F4" s="9" t="s">
        <v>6</v>
      </c>
      <c r="G4" s="9" t="s">
        <v>7</v>
      </c>
      <c r="H4" s="5"/>
      <c r="I4" s="9" t="s">
        <v>8</v>
      </c>
    </row>
    <row r="5" spans="1:11" x14ac:dyDescent="0.4">
      <c r="A5" s="9" t="s">
        <v>9</v>
      </c>
      <c r="B5" s="1">
        <v>0</v>
      </c>
      <c r="C5" s="1">
        <f>[1]R05実施計画!$T$39</f>
        <v>221.6571176729837</v>
      </c>
      <c r="D5" s="1">
        <f>[1]R05実施計画!$T$31</f>
        <v>945.2535683576956</v>
      </c>
      <c r="E5" s="1">
        <f>[1]R05実施計画!$T$34</f>
        <v>76.753929539295399</v>
      </c>
      <c r="F5" s="1">
        <f>[2]Sheet4!$D$5</f>
        <v>965</v>
      </c>
      <c r="G5" s="1">
        <f>[2]Sheet4!$D$23</f>
        <v>47</v>
      </c>
      <c r="H5" s="2"/>
      <c r="I5" s="3">
        <v>78745191</v>
      </c>
    </row>
    <row r="6" spans="1:11" x14ac:dyDescent="0.4">
      <c r="A6" s="9" t="s">
        <v>10</v>
      </c>
      <c r="B6" s="1">
        <v>0</v>
      </c>
      <c r="C6" s="1">
        <f>[3]R5実施計画!$T$38</f>
        <v>215.60254473813825</v>
      </c>
      <c r="D6" s="1">
        <f>[3]R5実施計画!$T$30</f>
        <v>612.58389793224808</v>
      </c>
      <c r="E6" s="1">
        <f>[3]R5実施計画!$T$33</f>
        <v>11.548792270531401</v>
      </c>
      <c r="F6" s="1">
        <f>[2]Sheet4!$D$13</f>
        <v>609</v>
      </c>
      <c r="G6" s="1">
        <f>[2]Sheet4!$D$30</f>
        <v>10</v>
      </c>
      <c r="H6" s="2"/>
      <c r="I6" s="3">
        <v>78293683</v>
      </c>
      <c r="J6" s="11"/>
    </row>
    <row r="7" spans="1:11" x14ac:dyDescent="0.4">
      <c r="A7" s="9" t="s">
        <v>11</v>
      </c>
      <c r="B7" s="1">
        <f>SUM(B5:B6)</f>
        <v>0</v>
      </c>
      <c r="C7" s="1">
        <f t="shared" ref="C7:G7" si="0">SUM(C5:C6)</f>
        <v>437.25966241112195</v>
      </c>
      <c r="D7" s="1">
        <f t="shared" si="0"/>
        <v>1557.8374662899437</v>
      </c>
      <c r="E7" s="1">
        <f t="shared" si="0"/>
        <v>88.302721809826807</v>
      </c>
      <c r="F7" s="1">
        <f t="shared" si="0"/>
        <v>1574</v>
      </c>
      <c r="G7" s="1">
        <f t="shared" si="0"/>
        <v>57</v>
      </c>
      <c r="H7" s="2"/>
      <c r="I7" s="3"/>
    </row>
    <row r="8" spans="1:11" x14ac:dyDescent="0.4">
      <c r="I8" s="12"/>
    </row>
    <row r="9" spans="1:11" x14ac:dyDescent="0.4">
      <c r="A9" s="19" t="s">
        <v>12</v>
      </c>
      <c r="B9" s="19"/>
      <c r="C9" s="19"/>
      <c r="D9" s="19"/>
      <c r="E9" s="19"/>
      <c r="F9" s="19"/>
      <c r="G9" s="19"/>
      <c r="H9" s="19"/>
      <c r="I9" s="19"/>
    </row>
    <row r="10" spans="1:11" s="7" customFormat="1" x14ac:dyDescent="0.4">
      <c r="A10" s="9" t="s">
        <v>1</v>
      </c>
      <c r="B10" s="9" t="s">
        <v>13</v>
      </c>
      <c r="C10" s="9" t="s">
        <v>14</v>
      </c>
      <c r="D10" s="9" t="s">
        <v>15</v>
      </c>
      <c r="E10" s="5"/>
      <c r="F10" s="5"/>
      <c r="G10" s="5"/>
      <c r="H10" s="5"/>
      <c r="I10" s="5"/>
      <c r="J10" s="13"/>
    </row>
    <row r="11" spans="1:11" x14ac:dyDescent="0.4">
      <c r="A11" s="9" t="s">
        <v>9</v>
      </c>
      <c r="B11" s="1">
        <v>81</v>
      </c>
      <c r="C11" s="3">
        <v>2750794</v>
      </c>
      <c r="D11" s="3">
        <f>C11/B11</f>
        <v>33960.419753086418</v>
      </c>
      <c r="J11" s="14"/>
    </row>
    <row r="12" spans="1:11" x14ac:dyDescent="0.4">
      <c r="A12" s="9" t="s">
        <v>10</v>
      </c>
      <c r="B12" s="1">
        <v>21</v>
      </c>
      <c r="C12" s="3">
        <v>935457</v>
      </c>
      <c r="D12" s="3">
        <f t="shared" ref="D12" si="1">C12/B12</f>
        <v>44545.571428571428</v>
      </c>
    </row>
    <row r="13" spans="1:11" x14ac:dyDescent="0.4">
      <c r="A13" s="9" t="s">
        <v>11</v>
      </c>
      <c r="B13" s="1">
        <f>SUM(B11:B12)</f>
        <v>102</v>
      </c>
      <c r="C13" s="3">
        <f>SUM(C11:C12)</f>
        <v>3686251</v>
      </c>
      <c r="D13" s="3">
        <f>C13/B13</f>
        <v>36139.715686274511</v>
      </c>
    </row>
    <row r="15" spans="1:11" x14ac:dyDescent="0.4">
      <c r="A15" s="19" t="s">
        <v>16</v>
      </c>
      <c r="B15" s="19"/>
      <c r="C15" s="19"/>
      <c r="D15" s="19"/>
      <c r="E15" s="19"/>
      <c r="F15" s="19"/>
      <c r="G15" s="19"/>
      <c r="H15" s="19"/>
      <c r="I15" s="19"/>
    </row>
    <row r="16" spans="1:11" s="7" customFormat="1" x14ac:dyDescent="0.4">
      <c r="A16" s="9" t="s">
        <v>1</v>
      </c>
      <c r="B16" s="9" t="s">
        <v>13</v>
      </c>
      <c r="C16" s="9" t="s">
        <v>14</v>
      </c>
      <c r="D16" s="9" t="s">
        <v>15</v>
      </c>
      <c r="E16" s="18" t="s">
        <v>17</v>
      </c>
      <c r="F16" s="18"/>
      <c r="G16" s="18"/>
      <c r="H16" s="5"/>
      <c r="I16" s="5"/>
    </row>
    <row r="17" spans="1:9" x14ac:dyDescent="0.4">
      <c r="A17" s="9" t="s">
        <v>9</v>
      </c>
      <c r="B17" s="1">
        <f>'[4]Ｒ4遠距離（小学校 ）'!$J$34</f>
        <v>2</v>
      </c>
      <c r="C17" s="3">
        <f>'[4]Ｒ4遠距離（小学校 ）'!$M$34</f>
        <v>102960</v>
      </c>
      <c r="D17" s="3">
        <f>C17/B17</f>
        <v>51480</v>
      </c>
      <c r="E17" s="18" t="s">
        <v>23</v>
      </c>
      <c r="F17" s="18"/>
      <c r="G17" s="18"/>
    </row>
    <row r="18" spans="1:9" x14ac:dyDescent="0.4">
      <c r="A18" s="9" t="s">
        <v>10</v>
      </c>
      <c r="B18" s="1">
        <f>'[5]R4実施計画　中学校'!$G$20</f>
        <v>0</v>
      </c>
      <c r="C18" s="3">
        <f>'[5]R4実施計画　中学校'!$J$20</f>
        <v>0</v>
      </c>
      <c r="D18" s="3">
        <v>0</v>
      </c>
      <c r="E18" s="18" t="s">
        <v>24</v>
      </c>
      <c r="F18" s="18"/>
      <c r="G18" s="18"/>
    </row>
    <row r="19" spans="1:9" x14ac:dyDescent="0.4">
      <c r="A19" s="9" t="s">
        <v>11</v>
      </c>
      <c r="B19" s="1">
        <f>SUM(B17:B18)</f>
        <v>2</v>
      </c>
      <c r="C19" s="3">
        <f t="shared" ref="C19:D19" si="2">SUM(C17:C18)</f>
        <v>102960</v>
      </c>
      <c r="D19" s="3">
        <f t="shared" si="2"/>
        <v>51480</v>
      </c>
      <c r="E19" s="18"/>
      <c r="F19" s="18"/>
      <c r="G19" s="18"/>
    </row>
    <row r="21" spans="1:9" x14ac:dyDescent="0.4">
      <c r="A21" s="19" t="s">
        <v>18</v>
      </c>
      <c r="B21" s="19"/>
      <c r="C21" s="19"/>
      <c r="D21" s="19"/>
      <c r="E21" s="19"/>
      <c r="F21" s="19"/>
      <c r="G21" s="19"/>
      <c r="H21" s="19"/>
      <c r="I21" s="19"/>
    </row>
    <row r="22" spans="1:9" s="7" customFormat="1" x14ac:dyDescent="0.4">
      <c r="A22" s="9" t="s">
        <v>1</v>
      </c>
      <c r="B22" s="9" t="s">
        <v>13</v>
      </c>
      <c r="C22" s="9" t="s">
        <v>14</v>
      </c>
      <c r="D22" s="9" t="s">
        <v>15</v>
      </c>
      <c r="E22" s="9" t="s">
        <v>17</v>
      </c>
      <c r="F22" s="5"/>
      <c r="G22" s="5"/>
      <c r="H22" s="5"/>
      <c r="I22" s="5"/>
    </row>
    <row r="23" spans="1:9" x14ac:dyDescent="0.4">
      <c r="A23" s="9" t="s">
        <v>19</v>
      </c>
      <c r="B23" s="1">
        <v>0</v>
      </c>
      <c r="C23" s="3">
        <v>0</v>
      </c>
      <c r="D23" s="3">
        <v>0</v>
      </c>
      <c r="E23" s="15"/>
    </row>
    <row r="25" spans="1:9" x14ac:dyDescent="0.4">
      <c r="A25" s="19" t="s">
        <v>20</v>
      </c>
      <c r="B25" s="19"/>
      <c r="C25" s="19"/>
      <c r="D25" s="19"/>
      <c r="E25" s="19"/>
      <c r="F25" s="19"/>
      <c r="G25" s="19"/>
      <c r="H25" s="19"/>
      <c r="I25" s="19"/>
    </row>
    <row r="26" spans="1:9" s="7" customFormat="1" x14ac:dyDescent="0.4">
      <c r="A26" s="9" t="s">
        <v>1</v>
      </c>
      <c r="B26" s="9" t="s">
        <v>13</v>
      </c>
      <c r="C26" s="9" t="s">
        <v>25</v>
      </c>
      <c r="D26" s="9" t="s">
        <v>26</v>
      </c>
      <c r="E26" s="5"/>
      <c r="F26" s="5"/>
      <c r="G26" s="5"/>
      <c r="H26" s="5"/>
      <c r="I26" s="5"/>
    </row>
    <row r="27" spans="1:9" x14ac:dyDescent="0.4">
      <c r="A27" s="9" t="s">
        <v>21</v>
      </c>
      <c r="B27" s="1">
        <f>[6]R4期別内訳書３期詳細!F18</f>
        <v>7</v>
      </c>
      <c r="C27" s="3">
        <v>7000</v>
      </c>
      <c r="D27" s="3">
        <f>B27*C27*12</f>
        <v>588000</v>
      </c>
    </row>
    <row r="28" spans="1:9" x14ac:dyDescent="0.4">
      <c r="A28" s="9" t="s">
        <v>22</v>
      </c>
      <c r="B28" s="1">
        <f>[6]R4期別内訳書３期詳細!F19</f>
        <v>187</v>
      </c>
      <c r="C28" s="3">
        <v>6500</v>
      </c>
      <c r="D28" s="3">
        <f>B28*C28*12-2*8*C28</f>
        <v>14482000</v>
      </c>
      <c r="F28" s="16"/>
    </row>
    <row r="29" spans="1:9" x14ac:dyDescent="0.4">
      <c r="A29" s="9" t="s">
        <v>11</v>
      </c>
      <c r="B29" s="1">
        <f>SUM(B27:B28)</f>
        <v>194</v>
      </c>
      <c r="C29" s="3"/>
      <c r="D29" s="3">
        <f>SUM(D27:D28)</f>
        <v>15070000</v>
      </c>
      <c r="F29" s="16"/>
    </row>
    <row r="31" spans="1:9" x14ac:dyDescent="0.4">
      <c r="A31" s="19" t="s">
        <v>27</v>
      </c>
      <c r="B31" s="19"/>
      <c r="C31" s="19"/>
      <c r="D31" s="19"/>
      <c r="E31" s="19"/>
      <c r="F31" s="19"/>
      <c r="G31" s="19"/>
      <c r="H31" s="19"/>
      <c r="I31" s="19"/>
    </row>
    <row r="32" spans="1:9" x14ac:dyDescent="0.4">
      <c r="B32" s="17">
        <f>40000*13*12</f>
        <v>6240000</v>
      </c>
    </row>
  </sheetData>
  <mergeCells count="11">
    <mergeCell ref="E18:G18"/>
    <mergeCell ref="E19:G19"/>
    <mergeCell ref="A21:I21"/>
    <mergeCell ref="A25:I25"/>
    <mergeCell ref="A31:I31"/>
    <mergeCell ref="E17:G17"/>
    <mergeCell ref="A1:I1"/>
    <mergeCell ref="A3:I3"/>
    <mergeCell ref="A9:I9"/>
    <mergeCell ref="A15:I15"/>
    <mergeCell ref="E16:G16"/>
  </mergeCells>
  <phoneticPr fontId="1"/>
  <printOptions horizontalCentered="1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令和４年度就学奨励　就園奨励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2023-07-20T04:32:21Z</cp:lastPrinted>
  <dcterms:created xsi:type="dcterms:W3CDTF">2019-08-15T04:13:48Z</dcterms:created>
  <dcterms:modified xsi:type="dcterms:W3CDTF">2023-08-17T07:40:30Z</dcterms:modified>
</cp:coreProperties>
</file>